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920"/>
  </bookViews>
  <sheets>
    <sheet name="专科" sheetId="1" r:id="rId1"/>
    <sheet name="Sheet2" sheetId="2" r:id="rId2"/>
    <sheet name="Sheet3" sheetId="3" r:id="rId3"/>
  </sheets>
  <definedNames>
    <definedName name="_xlnm._FilterDatabase" localSheetId="0" hidden="1">专科!$T$1:$T$47</definedName>
  </definedNames>
  <calcPr calcId="144525"/>
</workbook>
</file>

<file path=xl/calcChain.xml><?xml version="1.0" encoding="utf-8"?>
<calcChain xmlns="http://schemas.openxmlformats.org/spreadsheetml/2006/main">
  <c r="T25" i="1" l="1"/>
  <c r="V25" i="1" s="1"/>
  <c r="O25" i="1"/>
  <c r="Q25" i="1" s="1"/>
  <c r="G25" i="1"/>
  <c r="I25" i="1" s="1"/>
  <c r="T34" i="1"/>
  <c r="V34" i="1" s="1"/>
  <c r="O34" i="1"/>
  <c r="Q34" i="1" s="1"/>
  <c r="G34" i="1"/>
  <c r="I34" i="1" s="1"/>
  <c r="T13" i="1"/>
  <c r="V13" i="1" s="1"/>
  <c r="O13" i="1"/>
  <c r="Q13" i="1" s="1"/>
  <c r="G13" i="1"/>
  <c r="I13" i="1" s="1"/>
  <c r="T30" i="1"/>
  <c r="V30" i="1" s="1"/>
  <c r="O30" i="1"/>
  <c r="Q30" i="1" s="1"/>
  <c r="G30" i="1"/>
  <c r="I30" i="1" s="1"/>
  <c r="T15" i="1"/>
  <c r="V15" i="1" s="1"/>
  <c r="O15" i="1"/>
  <c r="Q15" i="1" s="1"/>
  <c r="G15" i="1"/>
  <c r="I15" i="1" s="1"/>
  <c r="T38" i="1"/>
  <c r="V38" i="1" s="1"/>
  <c r="O38" i="1"/>
  <c r="Q38" i="1" s="1"/>
  <c r="G38" i="1"/>
  <c r="I38" i="1" s="1"/>
  <c r="T22" i="1"/>
  <c r="V22" i="1" s="1"/>
  <c r="O22" i="1"/>
  <c r="Q22" i="1" s="1"/>
  <c r="G22" i="1"/>
  <c r="I22" i="1" s="1"/>
  <c r="T33" i="1"/>
  <c r="V33" i="1" s="1"/>
  <c r="O33" i="1"/>
  <c r="Q33" i="1" s="1"/>
  <c r="G33" i="1"/>
  <c r="I33" i="1" s="1"/>
  <c r="T20" i="1"/>
  <c r="V20" i="1" s="1"/>
  <c r="O20" i="1"/>
  <c r="Q20" i="1" s="1"/>
  <c r="G20" i="1"/>
  <c r="I20" i="1" s="1"/>
  <c r="T17" i="1"/>
  <c r="V17" i="1" s="1"/>
  <c r="O17" i="1"/>
  <c r="Q17" i="1" s="1"/>
  <c r="G17" i="1"/>
  <c r="I17" i="1" s="1"/>
  <c r="T6" i="1"/>
  <c r="V6" i="1" s="1"/>
  <c r="O6" i="1"/>
  <c r="Q6" i="1" s="1"/>
  <c r="G6" i="1"/>
  <c r="I6" i="1" s="1"/>
  <c r="T27" i="1"/>
  <c r="V27" i="1" s="1"/>
  <c r="O27" i="1"/>
  <c r="Q27" i="1" s="1"/>
  <c r="G27" i="1"/>
  <c r="I27" i="1" s="1"/>
  <c r="T29" i="1"/>
  <c r="V29" i="1" s="1"/>
  <c r="O29" i="1"/>
  <c r="Q29" i="1" s="1"/>
  <c r="G29" i="1"/>
  <c r="I29" i="1" s="1"/>
  <c r="T4" i="1"/>
  <c r="V4" i="1" s="1"/>
  <c r="O4" i="1"/>
  <c r="Q4" i="1" s="1"/>
  <c r="G4" i="1"/>
  <c r="I4" i="1" s="1"/>
  <c r="T9" i="1"/>
  <c r="V9" i="1" s="1"/>
  <c r="O9" i="1"/>
  <c r="Q9" i="1" s="1"/>
  <c r="G9" i="1"/>
  <c r="I9" i="1" s="1"/>
  <c r="T37" i="1"/>
  <c r="V37" i="1" s="1"/>
  <c r="O37" i="1"/>
  <c r="Q37" i="1" s="1"/>
  <c r="G37" i="1"/>
  <c r="I37" i="1" s="1"/>
  <c r="T24" i="1"/>
  <c r="V24" i="1" s="1"/>
  <c r="O24" i="1"/>
  <c r="Q24" i="1" s="1"/>
  <c r="G24" i="1"/>
  <c r="I24" i="1" s="1"/>
  <c r="T43" i="1"/>
  <c r="V43" i="1" s="1"/>
  <c r="O43" i="1"/>
  <c r="Q43" i="1" s="1"/>
  <c r="G43" i="1"/>
  <c r="I43" i="1" s="1"/>
  <c r="T19" i="1"/>
  <c r="V19" i="1" s="1"/>
  <c r="O19" i="1"/>
  <c r="Q19" i="1" s="1"/>
  <c r="G19" i="1"/>
  <c r="I19" i="1" s="1"/>
  <c r="T36" i="1"/>
  <c r="V36" i="1" s="1"/>
  <c r="O36" i="1"/>
  <c r="Q36" i="1" s="1"/>
  <c r="G36" i="1"/>
  <c r="I36" i="1" s="1"/>
  <c r="T11" i="1"/>
  <c r="V11" i="1" s="1"/>
  <c r="O11" i="1"/>
  <c r="Q11" i="1" s="1"/>
  <c r="G11" i="1"/>
  <c r="I11" i="1" s="1"/>
  <c r="T31" i="1"/>
  <c r="V31" i="1" s="1"/>
  <c r="O31" i="1"/>
  <c r="Q31" i="1" s="1"/>
  <c r="G31" i="1"/>
  <c r="I31" i="1" s="1"/>
  <c r="T12" i="1"/>
  <c r="V12" i="1" s="1"/>
  <c r="O12" i="1"/>
  <c r="Q12" i="1" s="1"/>
  <c r="G12" i="1"/>
  <c r="I12" i="1" s="1"/>
  <c r="T16" i="1"/>
  <c r="V16" i="1" s="1"/>
  <c r="O16" i="1"/>
  <c r="Q16" i="1" s="1"/>
  <c r="G16" i="1"/>
  <c r="I16" i="1" s="1"/>
  <c r="W24" i="1" l="1"/>
  <c r="W20" i="1"/>
  <c r="W37" i="1"/>
  <c r="W33" i="1"/>
  <c r="W19" i="1"/>
  <c r="W43" i="1"/>
  <c r="W6" i="1"/>
  <c r="W17" i="1"/>
  <c r="W13" i="1"/>
  <c r="W16" i="1"/>
  <c r="W36" i="1"/>
  <c r="W27" i="1"/>
  <c r="W30" i="1"/>
  <c r="W34" i="1"/>
  <c r="W25" i="1"/>
  <c r="W12" i="1"/>
  <c r="W31" i="1"/>
  <c r="W9" i="1"/>
  <c r="W4" i="1"/>
  <c r="W22" i="1"/>
  <c r="W38" i="1"/>
  <c r="W11" i="1"/>
  <c r="W29" i="1"/>
  <c r="W15" i="1"/>
  <c r="T47" i="1" l="1"/>
  <c r="V47" i="1" s="1"/>
  <c r="O47" i="1"/>
  <c r="Q47" i="1" s="1"/>
  <c r="G47" i="1"/>
  <c r="I47" i="1" s="1"/>
  <c r="T46" i="1"/>
  <c r="V46" i="1" s="1"/>
  <c r="O46" i="1"/>
  <c r="Q46" i="1" s="1"/>
  <c r="G46" i="1"/>
  <c r="I46" i="1" s="1"/>
  <c r="T26" i="1"/>
  <c r="V26" i="1" s="1"/>
  <c r="O26" i="1"/>
  <c r="Q26" i="1" s="1"/>
  <c r="G26" i="1"/>
  <c r="I26" i="1" s="1"/>
  <c r="T10" i="1"/>
  <c r="V10" i="1" s="1"/>
  <c r="O10" i="1"/>
  <c r="Q10" i="1" s="1"/>
  <c r="G10" i="1"/>
  <c r="I10" i="1" s="1"/>
  <c r="T41" i="1"/>
  <c r="V41" i="1" s="1"/>
  <c r="O41" i="1"/>
  <c r="Q41" i="1" s="1"/>
  <c r="G41" i="1"/>
  <c r="I41" i="1" s="1"/>
  <c r="T18" i="1"/>
  <c r="V18" i="1" s="1"/>
  <c r="O18" i="1"/>
  <c r="Q18" i="1" s="1"/>
  <c r="G18" i="1"/>
  <c r="I18" i="1" s="1"/>
  <c r="T44" i="1"/>
  <c r="V44" i="1" s="1"/>
  <c r="O44" i="1"/>
  <c r="Q44" i="1" s="1"/>
  <c r="G44" i="1"/>
  <c r="I44" i="1" s="1"/>
  <c r="T28" i="1"/>
  <c r="V28" i="1" s="1"/>
  <c r="O28" i="1"/>
  <c r="Q28" i="1" s="1"/>
  <c r="G28" i="1"/>
  <c r="I28" i="1" s="1"/>
  <c r="T32" i="1"/>
  <c r="V32" i="1" s="1"/>
  <c r="O32" i="1"/>
  <c r="Q32" i="1" s="1"/>
  <c r="G32" i="1"/>
  <c r="I32" i="1" s="1"/>
  <c r="T23" i="1"/>
  <c r="V23" i="1" s="1"/>
  <c r="O23" i="1"/>
  <c r="Q23" i="1" s="1"/>
  <c r="G23" i="1"/>
  <c r="I23" i="1" s="1"/>
  <c r="T45" i="1"/>
  <c r="V45" i="1" s="1"/>
  <c r="O45" i="1"/>
  <c r="Q45" i="1" s="1"/>
  <c r="G45" i="1"/>
  <c r="I45" i="1" s="1"/>
  <c r="T40" i="1"/>
  <c r="V40" i="1" s="1"/>
  <c r="O40" i="1"/>
  <c r="Q40" i="1" s="1"/>
  <c r="G40" i="1"/>
  <c r="I40" i="1" s="1"/>
  <c r="T7" i="1"/>
  <c r="V7" i="1" s="1"/>
  <c r="O7" i="1"/>
  <c r="Q7" i="1" s="1"/>
  <c r="G7" i="1"/>
  <c r="I7" i="1" s="1"/>
  <c r="T39" i="1"/>
  <c r="V39" i="1" s="1"/>
  <c r="O39" i="1"/>
  <c r="Q39" i="1" s="1"/>
  <c r="G39" i="1"/>
  <c r="I39" i="1" s="1"/>
  <c r="T21" i="1"/>
  <c r="V21" i="1" s="1"/>
  <c r="O21" i="1"/>
  <c r="Q21" i="1" s="1"/>
  <c r="G21" i="1"/>
  <c r="I21" i="1" s="1"/>
  <c r="T5" i="1"/>
  <c r="V5" i="1" s="1"/>
  <c r="O5" i="1"/>
  <c r="Q5" i="1" s="1"/>
  <c r="G5" i="1"/>
  <c r="I5" i="1" s="1"/>
  <c r="T35" i="1"/>
  <c r="V35" i="1" s="1"/>
  <c r="O35" i="1"/>
  <c r="Q35" i="1" s="1"/>
  <c r="G35" i="1"/>
  <c r="I35" i="1" s="1"/>
  <c r="T14" i="1"/>
  <c r="V14" i="1" s="1"/>
  <c r="O14" i="1"/>
  <c r="Q14" i="1" s="1"/>
  <c r="G14" i="1"/>
  <c r="I14" i="1" s="1"/>
  <c r="T42" i="1"/>
  <c r="V42" i="1" s="1"/>
  <c r="O42" i="1"/>
  <c r="Q42" i="1" s="1"/>
  <c r="G42" i="1"/>
  <c r="I42" i="1" s="1"/>
  <c r="T8" i="1"/>
  <c r="V8" i="1" s="1"/>
  <c r="O8" i="1"/>
  <c r="Q8" i="1" s="1"/>
  <c r="G8" i="1"/>
  <c r="I8" i="1" s="1"/>
  <c r="T3" i="1"/>
  <c r="V3" i="1" s="1"/>
  <c r="O3" i="1"/>
  <c r="Q3" i="1" s="1"/>
  <c r="G3" i="1"/>
  <c r="I3" i="1" s="1"/>
  <c r="W5" i="1" l="1"/>
  <c r="W39" i="1"/>
  <c r="W41" i="1"/>
  <c r="W10" i="1"/>
  <c r="W23" i="1"/>
  <c r="W18" i="1"/>
  <c r="W21" i="1"/>
  <c r="W7" i="1"/>
  <c r="W44" i="1"/>
  <c r="W26" i="1"/>
  <c r="W42" i="1"/>
  <c r="W35" i="1"/>
  <c r="W32" i="1"/>
  <c r="W28" i="1"/>
  <c r="W45" i="1"/>
  <c r="W3" i="1"/>
  <c r="W8" i="1"/>
  <c r="W40" i="1"/>
  <c r="W14" i="1"/>
  <c r="W46" i="1"/>
  <c r="W47" i="1"/>
</calcChain>
</file>

<file path=xl/sharedStrings.xml><?xml version="1.0" encoding="utf-8"?>
<sst xmlns="http://schemas.openxmlformats.org/spreadsheetml/2006/main" count="177" uniqueCount="79">
  <si>
    <t>专业班级</t>
  </si>
  <si>
    <t>学号</t>
  </si>
  <si>
    <t>姓名</t>
  </si>
  <si>
    <t>德育素质测评（15%）</t>
  </si>
  <si>
    <t xml:space="preserve">学业成绩测评（65%）
</t>
  </si>
  <si>
    <t>文体素质测评（10%）</t>
  </si>
  <si>
    <t>能力素质测评（10%）</t>
  </si>
  <si>
    <t>综合测评总分</t>
  </si>
  <si>
    <t>是否挂科</t>
  </si>
  <si>
    <t>基础分</t>
  </si>
  <si>
    <t>加分</t>
  </si>
  <si>
    <t>扣分</t>
  </si>
  <si>
    <t>德育素质测评原始分</t>
  </si>
  <si>
    <t>专业德育素质测评原始分最高分</t>
  </si>
  <si>
    <t>德育素质测评标准分</t>
  </si>
  <si>
    <t>平均综合成绩</t>
  </si>
  <si>
    <t>体育成绩</t>
  </si>
  <si>
    <t>文体素质测评原始分</t>
  </si>
  <si>
    <t>专业文体素质测评原始分最高分</t>
  </si>
  <si>
    <t xml:space="preserve"> 文体素质测评标准分</t>
  </si>
  <si>
    <t>能力素质测评原始分</t>
  </si>
  <si>
    <t>专业能力素质测评原始分最高分</t>
  </si>
  <si>
    <t>能力素质测评标准分</t>
  </si>
  <si>
    <t>吴洁莹</t>
  </si>
  <si>
    <t>黎文彩</t>
  </si>
  <si>
    <t>赵海静</t>
  </si>
  <si>
    <t>柯晓明</t>
  </si>
  <si>
    <t>练贵萍</t>
  </si>
  <si>
    <t>朱毅</t>
  </si>
  <si>
    <t>温政强</t>
  </si>
  <si>
    <t>李明峰</t>
  </si>
  <si>
    <t>彭家裕</t>
  </si>
  <si>
    <t>柯创佳</t>
  </si>
  <si>
    <t>李庆晓</t>
  </si>
  <si>
    <t>张梓浩</t>
  </si>
  <si>
    <t>罗琼强</t>
  </si>
  <si>
    <t>林国昌</t>
  </si>
  <si>
    <t>张家俊</t>
  </si>
  <si>
    <t>王涛</t>
  </si>
  <si>
    <t>李保雄</t>
  </si>
  <si>
    <t>黎庆辉</t>
  </si>
  <si>
    <t>高分子专16-1</t>
  </si>
  <si>
    <t>高分子专16-1</t>
    <phoneticPr fontId="2" type="noConversion"/>
  </si>
  <si>
    <t>赵力维</t>
  </si>
  <si>
    <t>周启明</t>
    <phoneticPr fontId="3" type="noConversion"/>
  </si>
  <si>
    <t>蔡晓吟</t>
    <phoneticPr fontId="3" type="noConversion"/>
  </si>
  <si>
    <t>是</t>
    <phoneticPr fontId="2" type="noConversion"/>
  </si>
  <si>
    <t>否</t>
    <phoneticPr fontId="2" type="noConversion"/>
  </si>
  <si>
    <t>张良炎</t>
  </si>
  <si>
    <t>陈翠娟</t>
  </si>
  <si>
    <t>高分子专16-2</t>
  </si>
  <si>
    <t>陆静瑜</t>
  </si>
  <si>
    <t>黎秋莹</t>
  </si>
  <si>
    <t>黄建好</t>
  </si>
  <si>
    <t>周卓莹</t>
  </si>
  <si>
    <t>黄耀辉</t>
  </si>
  <si>
    <t>俞国才</t>
  </si>
  <si>
    <t>张泳瀚</t>
  </si>
  <si>
    <t>吴云飞</t>
  </si>
  <si>
    <t>何文旭</t>
  </si>
  <si>
    <t>谭迪</t>
  </si>
  <si>
    <t>陈俊全</t>
  </si>
  <si>
    <t>杨鹏生</t>
  </si>
  <si>
    <t>彭俊源</t>
  </si>
  <si>
    <t>伍立帮</t>
  </si>
  <si>
    <t>蔡嘉良</t>
  </si>
  <si>
    <t>黎耀枫</t>
  </si>
  <si>
    <t>梁旭</t>
  </si>
  <si>
    <t>廖涛</t>
  </si>
  <si>
    <t>古源</t>
  </si>
  <si>
    <t>何勇健</t>
  </si>
  <si>
    <t>林展升</t>
  </si>
  <si>
    <t>车永欣</t>
  </si>
  <si>
    <t>高分子专16-2</t>
    <phoneticPr fontId="7" type="noConversion"/>
  </si>
  <si>
    <t>否</t>
    <phoneticPr fontId="7" type="noConversion"/>
  </si>
  <si>
    <t>高分子专16-2</t>
    <phoneticPr fontId="7" type="noConversion"/>
  </si>
  <si>
    <t>一等奖</t>
  </si>
  <si>
    <t>二等奖</t>
  </si>
  <si>
    <t>三等奖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</si>
</sst>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#,##0.00_);[Red]\(#,##0.00\)"/>
  </numFmts>
  <fonts count="9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176" fontId="0" fillId="5" borderId="5" xfId="0" applyNumberFormat="1" applyFill="1" applyBorder="1" applyAlignment="1">
      <alignment horizontal="center" vertical="center"/>
    </xf>
    <xf numFmtId="176" fontId="0" fillId="5" borderId="5" xfId="0" applyNumberFormat="1" applyFill="1" applyBorder="1" applyAlignment="1" applyProtection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/>
    </xf>
    <xf numFmtId="176" fontId="0" fillId="9" borderId="5" xfId="0" applyNumberFormat="1" applyFill="1" applyBorder="1" applyAlignment="1">
      <alignment horizontal="center" vertical="center"/>
    </xf>
    <xf numFmtId="176" fontId="0" fillId="9" borderId="5" xfId="0" applyNumberFormat="1" applyFill="1" applyBorder="1" applyAlignment="1" applyProtection="1">
      <alignment horizontal="center" vertical="center"/>
    </xf>
    <xf numFmtId="0" fontId="0" fillId="10" borderId="5" xfId="0" applyFont="1" applyFill="1" applyBorder="1" applyAlignment="1">
      <alignment horizontal="center" vertical="center"/>
    </xf>
    <xf numFmtId="0" fontId="0" fillId="11" borderId="0" xfId="0" applyFont="1" applyFill="1">
      <alignment vertical="center"/>
    </xf>
    <xf numFmtId="0" fontId="0" fillId="6" borderId="5" xfId="0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176" fontId="0" fillId="12" borderId="5" xfId="0" applyNumberForma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14" borderId="5" xfId="0" applyFont="1" applyFill="1" applyBorder="1" applyAlignment="1">
      <alignment horizontal="center" vertical="center"/>
    </xf>
    <xf numFmtId="176" fontId="6" fillId="14" borderId="5" xfId="0" applyNumberFormat="1" applyFont="1" applyFill="1" applyBorder="1" applyAlignment="1">
      <alignment horizontal="center" vertical="center"/>
    </xf>
    <xf numFmtId="176" fontId="6" fillId="14" borderId="5" xfId="0" applyNumberFormat="1" applyFont="1" applyFill="1" applyBorder="1" applyAlignment="1" applyProtection="1">
      <alignment horizontal="center" vertical="center"/>
    </xf>
    <xf numFmtId="0" fontId="6" fillId="16" borderId="5" xfId="0" applyFont="1" applyFill="1" applyBorder="1" applyAlignment="1">
      <alignment horizontal="center" vertical="center"/>
    </xf>
    <xf numFmtId="176" fontId="6" fillId="16" borderId="5" xfId="0" applyNumberFormat="1" applyFont="1" applyFill="1" applyBorder="1" applyAlignment="1">
      <alignment horizontal="center" vertical="center"/>
    </xf>
    <xf numFmtId="176" fontId="6" fillId="16" borderId="5" xfId="0" applyNumberFormat="1" applyFont="1" applyFill="1" applyBorder="1" applyAlignment="1" applyProtection="1">
      <alignment horizontal="center" vertical="center"/>
    </xf>
    <xf numFmtId="176" fontId="6" fillId="17" borderId="5" xfId="0" applyNumberFormat="1" applyFont="1" applyFill="1" applyBorder="1" applyAlignment="1" applyProtection="1">
      <alignment horizontal="center" vertical="center"/>
    </xf>
    <xf numFmtId="0" fontId="8" fillId="13" borderId="5" xfId="0" applyFont="1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4" fillId="0" borderId="0" xfId="0" applyFont="1">
      <alignment vertical="center"/>
    </xf>
    <xf numFmtId="0" fontId="0" fillId="10" borderId="0" xfId="0" applyFill="1" applyAlignment="1">
      <alignment horizontal="center" vertical="center"/>
    </xf>
    <xf numFmtId="176" fontId="5" fillId="5" borderId="5" xfId="0" applyNumberFormat="1" applyFont="1" applyFill="1" applyBorder="1" applyAlignment="1" applyProtection="1">
      <alignment horizontal="center" vertical="center"/>
    </xf>
    <xf numFmtId="176" fontId="5" fillId="9" borderId="5" xfId="0" applyNumberFormat="1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76" fontId="5" fillId="5" borderId="5" xfId="0" applyNumberFormat="1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176" fontId="5" fillId="9" borderId="5" xfId="0" applyNumberFormat="1" applyFont="1" applyFill="1" applyBorder="1" applyAlignment="1">
      <alignment horizontal="center" vertical="center"/>
    </xf>
    <xf numFmtId="176" fontId="5" fillId="12" borderId="5" xfId="0" applyNumberFormat="1" applyFont="1" applyFill="1" applyBorder="1" applyAlignment="1" applyProtection="1">
      <alignment horizontal="center" vertical="center"/>
    </xf>
    <xf numFmtId="177" fontId="0" fillId="6" borderId="2" xfId="0" applyNumberFormat="1" applyFill="1" applyBorder="1" applyAlignment="1">
      <alignment horizontal="center" vertical="top" wrapText="1"/>
    </xf>
    <xf numFmtId="177" fontId="0" fillId="6" borderId="5" xfId="0" applyNumberFormat="1" applyFill="1" applyBorder="1" applyAlignment="1">
      <alignment horizontal="center" vertical="center" wrapText="1"/>
    </xf>
    <xf numFmtId="177" fontId="0" fillId="8" borderId="5" xfId="0" applyNumberFormat="1" applyFill="1" applyBorder="1" applyAlignment="1">
      <alignment horizontal="center" vertical="center"/>
    </xf>
    <xf numFmtId="177" fontId="6" fillId="15" borderId="5" xfId="0" applyNumberFormat="1" applyFont="1" applyFill="1" applyBorder="1" applyAlignment="1">
      <alignment horizontal="center" vertical="center"/>
    </xf>
    <xf numFmtId="177" fontId="5" fillId="8" borderId="5" xfId="0" applyNumberFormat="1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DFD63"/>
      <color rgb="FFE5F8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7"/>
  <sheetViews>
    <sheetView tabSelected="1" zoomScale="70" zoomScaleNormal="70" workbookViewId="0">
      <selection activeCell="U22" sqref="U22"/>
    </sheetView>
  </sheetViews>
  <sheetFormatPr defaultColWidth="9" defaultRowHeight="14" x14ac:dyDescent="0.25"/>
  <cols>
    <col min="1" max="1" width="13.36328125" customWidth="1"/>
    <col min="2" max="2" width="14" customWidth="1"/>
    <col min="4" max="4" width="6" customWidth="1"/>
    <col min="5" max="5" width="7.453125" customWidth="1"/>
    <col min="6" max="6" width="7.36328125" customWidth="1"/>
    <col min="7" max="7" width="8.36328125" customWidth="1"/>
    <col min="8" max="8" width="10.90625" customWidth="1"/>
    <col min="9" max="9" width="8.90625" customWidth="1"/>
    <col min="10" max="10" width="8.90625" style="50" customWidth="1"/>
    <col min="11" max="11" width="6.08984375" customWidth="1"/>
    <col min="12" max="12" width="8.08984375" customWidth="1"/>
    <col min="13" max="13" width="7" customWidth="1"/>
    <col min="14" max="14" width="7.90625" customWidth="1"/>
    <col min="16" max="16" width="12.08984375" customWidth="1"/>
    <col min="18" max="18" width="6" customWidth="1"/>
    <col min="19" max="19" width="7.453125" customWidth="1"/>
    <col min="20" max="20" width="8.36328125" customWidth="1"/>
    <col min="21" max="21" width="11.453125" customWidth="1"/>
    <col min="22" max="22" width="9.36328125" customWidth="1"/>
    <col min="23" max="23" width="12" customWidth="1"/>
  </cols>
  <sheetData>
    <row r="1" spans="1:49" ht="15.75" customHeight="1" x14ac:dyDescent="0.25">
      <c r="A1" s="51" t="s">
        <v>0</v>
      </c>
      <c r="B1" s="51" t="s">
        <v>1</v>
      </c>
      <c r="C1" s="51" t="s">
        <v>2</v>
      </c>
      <c r="D1" s="53" t="s">
        <v>3</v>
      </c>
      <c r="E1" s="54"/>
      <c r="F1" s="54"/>
      <c r="G1" s="54"/>
      <c r="H1" s="54"/>
      <c r="I1" s="55"/>
      <c r="J1" s="45" t="s">
        <v>4</v>
      </c>
      <c r="K1" s="56" t="s">
        <v>5</v>
      </c>
      <c r="L1" s="57"/>
      <c r="M1" s="57"/>
      <c r="N1" s="57"/>
      <c r="O1" s="57"/>
      <c r="P1" s="57"/>
      <c r="Q1" s="58"/>
      <c r="R1" s="59" t="s">
        <v>6</v>
      </c>
      <c r="S1" s="60"/>
      <c r="T1" s="60"/>
      <c r="U1" s="60"/>
      <c r="V1" s="61"/>
      <c r="W1" s="15" t="s">
        <v>7</v>
      </c>
      <c r="X1" s="16" t="s">
        <v>8</v>
      </c>
    </row>
    <row r="2" spans="1:49" s="1" customFormat="1" ht="40.5" customHeight="1" x14ac:dyDescent="0.25">
      <c r="A2" s="52"/>
      <c r="B2" s="52"/>
      <c r="C2" s="52"/>
      <c r="D2" s="3" t="s">
        <v>9</v>
      </c>
      <c r="E2" s="3" t="s">
        <v>10</v>
      </c>
      <c r="F2" s="3" t="s">
        <v>11</v>
      </c>
      <c r="G2" s="4" t="s">
        <v>12</v>
      </c>
      <c r="H2" s="4" t="s">
        <v>13</v>
      </c>
      <c r="I2" s="4" t="s">
        <v>14</v>
      </c>
      <c r="J2" s="46" t="s">
        <v>15</v>
      </c>
      <c r="K2" s="10" t="s">
        <v>9</v>
      </c>
      <c r="L2" s="10" t="s">
        <v>16</v>
      </c>
      <c r="M2" s="10" t="s">
        <v>10</v>
      </c>
      <c r="N2" s="10" t="s">
        <v>11</v>
      </c>
      <c r="O2" s="11" t="s">
        <v>17</v>
      </c>
      <c r="P2" s="11" t="s">
        <v>18</v>
      </c>
      <c r="Q2" s="11" t="s">
        <v>19</v>
      </c>
      <c r="R2" s="17" t="s">
        <v>9</v>
      </c>
      <c r="S2" s="17" t="s">
        <v>10</v>
      </c>
      <c r="T2" s="9" t="s">
        <v>20</v>
      </c>
      <c r="U2" s="9" t="s">
        <v>21</v>
      </c>
      <c r="V2" s="9" t="s">
        <v>22</v>
      </c>
      <c r="W2" s="15"/>
      <c r="X2" s="18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</row>
    <row r="3" spans="1:49" s="2" customFormat="1" x14ac:dyDescent="0.25">
      <c r="A3" s="5" t="s">
        <v>42</v>
      </c>
      <c r="B3" s="20">
        <v>16013250102</v>
      </c>
      <c r="C3" s="22" t="s">
        <v>45</v>
      </c>
      <c r="D3" s="6">
        <v>50</v>
      </c>
      <c r="E3" s="6">
        <v>4</v>
      </c>
      <c r="F3" s="6">
        <v>0</v>
      </c>
      <c r="G3" s="7">
        <f>D3+E3-F3</f>
        <v>54</v>
      </c>
      <c r="H3" s="8">
        <v>57</v>
      </c>
      <c r="I3" s="8">
        <f>G3/H3*100</f>
        <v>94.73684210526315</v>
      </c>
      <c r="J3" s="47">
        <v>89.67</v>
      </c>
      <c r="K3" s="12">
        <v>70</v>
      </c>
      <c r="L3" s="12">
        <v>0</v>
      </c>
      <c r="M3" s="12">
        <v>0</v>
      </c>
      <c r="N3" s="12">
        <v>0</v>
      </c>
      <c r="O3" s="13">
        <f>K3+L3*0.3+M3-N3</f>
        <v>70</v>
      </c>
      <c r="P3" s="14">
        <v>74</v>
      </c>
      <c r="Q3" s="14">
        <f>O3/P3*100</f>
        <v>94.594594594594597</v>
      </c>
      <c r="R3" s="6">
        <v>20</v>
      </c>
      <c r="S3" s="6">
        <v>34.5</v>
      </c>
      <c r="T3" s="7">
        <f>R3+S3</f>
        <v>54.5</v>
      </c>
      <c r="U3" s="8">
        <v>54.5</v>
      </c>
      <c r="V3" s="8">
        <f>T3/U3*100</f>
        <v>100</v>
      </c>
      <c r="W3" s="19">
        <f>I3*0.15+J3*0.65+Q3*0.1+V3*0.1</f>
        <v>91.955485775248945</v>
      </c>
      <c r="X3" s="23" t="s">
        <v>47</v>
      </c>
      <c r="Y3" s="34" t="s">
        <v>76</v>
      </c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</row>
    <row r="4" spans="1:49" s="2" customFormat="1" x14ac:dyDescent="0.25">
      <c r="A4" s="24" t="s">
        <v>50</v>
      </c>
      <c r="B4" s="25">
        <v>16013250221</v>
      </c>
      <c r="C4" s="25" t="s">
        <v>59</v>
      </c>
      <c r="D4" s="26">
        <v>50</v>
      </c>
      <c r="E4" s="26">
        <v>7</v>
      </c>
      <c r="F4" s="26">
        <v>0</v>
      </c>
      <c r="G4" s="27">
        <f>D4+E4-F4</f>
        <v>57</v>
      </c>
      <c r="H4" s="8">
        <v>57</v>
      </c>
      <c r="I4" s="28">
        <f>G4/H4*100</f>
        <v>100</v>
      </c>
      <c r="J4" s="48">
        <v>87.81</v>
      </c>
      <c r="K4" s="29">
        <v>70</v>
      </c>
      <c r="L4" s="29">
        <v>0</v>
      </c>
      <c r="M4" s="29">
        <v>2</v>
      </c>
      <c r="N4" s="29">
        <v>0</v>
      </c>
      <c r="O4" s="30">
        <f>K4+L4*0.3+M4-N4</f>
        <v>72</v>
      </c>
      <c r="P4" s="14">
        <v>74</v>
      </c>
      <c r="Q4" s="31">
        <f>O4/P4*100</f>
        <v>97.297297297297305</v>
      </c>
      <c r="R4" s="26">
        <v>20</v>
      </c>
      <c r="S4" s="26">
        <v>20</v>
      </c>
      <c r="T4" s="27">
        <f>R4+S4</f>
        <v>40</v>
      </c>
      <c r="U4" s="8">
        <v>54.5</v>
      </c>
      <c r="V4" s="28">
        <f>T4/U4*100</f>
        <v>73.394495412844037</v>
      </c>
      <c r="W4" s="32">
        <f>I4*0.15+J4*0.65+Q4*0.1+V4*0.1</f>
        <v>89.145679271014146</v>
      </c>
      <c r="X4" s="33" t="s">
        <v>74</v>
      </c>
      <c r="Y4" s="34" t="s">
        <v>76</v>
      </c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</row>
    <row r="5" spans="1:49" s="21" customFormat="1" x14ac:dyDescent="0.25">
      <c r="A5" s="5" t="s">
        <v>41</v>
      </c>
      <c r="B5" s="20">
        <v>16013250110</v>
      </c>
      <c r="C5" s="20" t="s">
        <v>27</v>
      </c>
      <c r="D5" s="6">
        <v>50</v>
      </c>
      <c r="E5" s="6">
        <v>4</v>
      </c>
      <c r="F5" s="6">
        <v>0</v>
      </c>
      <c r="G5" s="7">
        <f>D5+E5-F5</f>
        <v>54</v>
      </c>
      <c r="H5" s="8">
        <v>57</v>
      </c>
      <c r="I5" s="8">
        <f>G5/H5*100</f>
        <v>94.73684210526315</v>
      </c>
      <c r="J5" s="47">
        <v>87.12</v>
      </c>
      <c r="K5" s="12">
        <v>70</v>
      </c>
      <c r="L5" s="12">
        <v>0</v>
      </c>
      <c r="M5" s="12">
        <v>0</v>
      </c>
      <c r="N5" s="12">
        <v>0</v>
      </c>
      <c r="O5" s="13">
        <f>K5+L5*0.3+M5-N5</f>
        <v>70</v>
      </c>
      <c r="P5" s="14">
        <v>74</v>
      </c>
      <c r="Q5" s="14">
        <f>O5/P5*100</f>
        <v>94.594594594594597</v>
      </c>
      <c r="R5" s="6">
        <v>20</v>
      </c>
      <c r="S5" s="6">
        <v>0</v>
      </c>
      <c r="T5" s="7">
        <f>R5+S5</f>
        <v>20</v>
      </c>
      <c r="U5" s="8">
        <v>54.5</v>
      </c>
      <c r="V5" s="8">
        <f>T5/U5*100</f>
        <v>36.697247706422019</v>
      </c>
      <c r="W5" s="19">
        <f>I5*0.15+J5*0.65+Q5*0.1+V5*0.1</f>
        <v>83.967710545891151</v>
      </c>
      <c r="X5" s="23" t="s">
        <v>47</v>
      </c>
      <c r="Y5" s="35" t="s">
        <v>77</v>
      </c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</row>
    <row r="6" spans="1:49" s="2" customFormat="1" x14ac:dyDescent="0.25">
      <c r="A6" s="24" t="s">
        <v>50</v>
      </c>
      <c r="B6" s="25">
        <v>16013250227</v>
      </c>
      <c r="C6" s="25" t="s">
        <v>62</v>
      </c>
      <c r="D6" s="26">
        <v>50</v>
      </c>
      <c r="E6" s="26">
        <v>4</v>
      </c>
      <c r="F6" s="26">
        <v>0</v>
      </c>
      <c r="G6" s="27">
        <f>D6+E6-F6</f>
        <v>54</v>
      </c>
      <c r="H6" s="8">
        <v>57</v>
      </c>
      <c r="I6" s="28">
        <f>G6/H6*100</f>
        <v>94.73684210526315</v>
      </c>
      <c r="J6" s="48">
        <v>84.79</v>
      </c>
      <c r="K6" s="29">
        <v>70</v>
      </c>
      <c r="L6" s="29">
        <v>0</v>
      </c>
      <c r="M6" s="29">
        <v>0</v>
      </c>
      <c r="N6" s="29">
        <v>0</v>
      </c>
      <c r="O6" s="30">
        <f>K6+L6*0.3+M6-N6</f>
        <v>70</v>
      </c>
      <c r="P6" s="14">
        <v>74</v>
      </c>
      <c r="Q6" s="31">
        <f>O6/P6*100</f>
        <v>94.594594594594597</v>
      </c>
      <c r="R6" s="26">
        <v>20</v>
      </c>
      <c r="S6" s="26">
        <v>7.5</v>
      </c>
      <c r="T6" s="27">
        <f>R6+S6</f>
        <v>27.5</v>
      </c>
      <c r="U6" s="8">
        <v>54.5</v>
      </c>
      <c r="V6" s="28">
        <f>T6/U6*100</f>
        <v>50.458715596330272</v>
      </c>
      <c r="W6" s="32">
        <f>I6*0.15+J6*0.65+Q6*0.1+V6*0.1</f>
        <v>83.829357334881976</v>
      </c>
      <c r="X6" s="33" t="s">
        <v>74</v>
      </c>
      <c r="Y6" s="35" t="s">
        <v>77</v>
      </c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</row>
    <row r="7" spans="1:49" s="21" customFormat="1" x14ac:dyDescent="0.25">
      <c r="A7" s="5" t="s">
        <v>41</v>
      </c>
      <c r="B7" s="20">
        <v>16013250120</v>
      </c>
      <c r="C7" s="20" t="s">
        <v>30</v>
      </c>
      <c r="D7" s="6">
        <v>50</v>
      </c>
      <c r="E7" s="6">
        <v>4</v>
      </c>
      <c r="F7" s="6">
        <v>0</v>
      </c>
      <c r="G7" s="7">
        <f>D7+E7-F7</f>
        <v>54</v>
      </c>
      <c r="H7" s="8">
        <v>57</v>
      </c>
      <c r="I7" s="8">
        <f>G7/H7*100</f>
        <v>94.73684210526315</v>
      </c>
      <c r="J7" s="47">
        <v>85.81</v>
      </c>
      <c r="K7" s="12">
        <v>70</v>
      </c>
      <c r="L7" s="12">
        <v>0</v>
      </c>
      <c r="M7" s="12">
        <v>0</v>
      </c>
      <c r="N7" s="12">
        <v>0</v>
      </c>
      <c r="O7" s="13">
        <f>K7+L7*0.3+M7-N7</f>
        <v>70</v>
      </c>
      <c r="P7" s="14">
        <v>74</v>
      </c>
      <c r="Q7" s="14">
        <f>O7/P7*100</f>
        <v>94.594594594594597</v>
      </c>
      <c r="R7" s="6">
        <v>20</v>
      </c>
      <c r="S7" s="6">
        <v>0</v>
      </c>
      <c r="T7" s="7">
        <f>R7+S7</f>
        <v>20</v>
      </c>
      <c r="U7" s="8">
        <v>54.5</v>
      </c>
      <c r="V7" s="8">
        <f>T7/U7*100</f>
        <v>36.697247706422019</v>
      </c>
      <c r="W7" s="19">
        <f>I7*0.15+J7*0.65+Q7*0.1+V7*0.1</f>
        <v>83.116210545891136</v>
      </c>
      <c r="X7" s="23" t="s">
        <v>47</v>
      </c>
      <c r="Y7" s="35" t="s">
        <v>77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</row>
    <row r="8" spans="1:49" s="2" customFormat="1" x14ac:dyDescent="0.25">
      <c r="A8" s="5" t="s">
        <v>42</v>
      </c>
      <c r="B8" s="20">
        <v>16013250103</v>
      </c>
      <c r="C8" s="20" t="s">
        <v>23</v>
      </c>
      <c r="D8" s="6">
        <v>50</v>
      </c>
      <c r="E8" s="6">
        <v>4</v>
      </c>
      <c r="F8" s="6">
        <v>0</v>
      </c>
      <c r="G8" s="7">
        <f>D8+E8-F8</f>
        <v>54</v>
      </c>
      <c r="H8" s="8">
        <v>57</v>
      </c>
      <c r="I8" s="8">
        <f>G8/H8*100</f>
        <v>94.73684210526315</v>
      </c>
      <c r="J8" s="47">
        <v>85.63</v>
      </c>
      <c r="K8" s="12">
        <v>70</v>
      </c>
      <c r="L8" s="12">
        <v>0</v>
      </c>
      <c r="M8" s="12">
        <v>0</v>
      </c>
      <c r="N8" s="12">
        <v>0</v>
      </c>
      <c r="O8" s="13">
        <f>K8+L8*0.3+M8-N8</f>
        <v>70</v>
      </c>
      <c r="P8" s="14">
        <v>74</v>
      </c>
      <c r="Q8" s="14">
        <f>O8/P8*100</f>
        <v>94.594594594594597</v>
      </c>
      <c r="R8" s="6">
        <v>20</v>
      </c>
      <c r="S8" s="6">
        <v>0</v>
      </c>
      <c r="T8" s="7">
        <f>R8+S8</f>
        <v>20</v>
      </c>
      <c r="U8" s="8">
        <v>54.5</v>
      </c>
      <c r="V8" s="8">
        <f>T8/U8*100</f>
        <v>36.697247706422019</v>
      </c>
      <c r="W8" s="19">
        <f>I8*0.15+J8*0.65+Q8*0.1+V8*0.1</f>
        <v>82.999210545891145</v>
      </c>
      <c r="X8" s="23" t="s">
        <v>47</v>
      </c>
      <c r="Y8" s="35" t="s">
        <v>77</v>
      </c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</row>
    <row r="9" spans="1:49" s="2" customFormat="1" x14ac:dyDescent="0.25">
      <c r="A9" s="24" t="s">
        <v>50</v>
      </c>
      <c r="B9" s="25">
        <v>16013250216</v>
      </c>
      <c r="C9" s="25" t="s">
        <v>58</v>
      </c>
      <c r="D9" s="26">
        <v>50</v>
      </c>
      <c r="E9" s="26">
        <v>4</v>
      </c>
      <c r="F9" s="26">
        <v>0</v>
      </c>
      <c r="G9" s="27">
        <f>D9+E9-F9</f>
        <v>54</v>
      </c>
      <c r="H9" s="8">
        <v>57</v>
      </c>
      <c r="I9" s="28">
        <f>G9/H9*100</f>
        <v>94.73684210526315</v>
      </c>
      <c r="J9" s="48">
        <v>85.12</v>
      </c>
      <c r="K9" s="29">
        <v>70</v>
      </c>
      <c r="L9" s="29">
        <v>0</v>
      </c>
      <c r="M9" s="29">
        <v>0</v>
      </c>
      <c r="N9" s="29">
        <v>0</v>
      </c>
      <c r="O9" s="30">
        <f>K9+L9*0.3+M9-N9</f>
        <v>70</v>
      </c>
      <c r="P9" s="14">
        <v>74</v>
      </c>
      <c r="Q9" s="31">
        <f>O9/P9*100</f>
        <v>94.594594594594597</v>
      </c>
      <c r="R9" s="26">
        <v>20</v>
      </c>
      <c r="S9" s="26">
        <v>0</v>
      </c>
      <c r="T9" s="27">
        <f>R9+S9</f>
        <v>20</v>
      </c>
      <c r="U9" s="8">
        <v>54.5</v>
      </c>
      <c r="V9" s="28">
        <f>T9/U9*100</f>
        <v>36.697247706422019</v>
      </c>
      <c r="W9" s="32">
        <f>I9*0.15+J9*0.65+Q9*0.1+V9*0.1</f>
        <v>82.66771054589114</v>
      </c>
      <c r="X9" s="33" t="s">
        <v>74</v>
      </c>
      <c r="Y9" s="35" t="s">
        <v>77</v>
      </c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</row>
    <row r="10" spans="1:49" s="2" customFormat="1" x14ac:dyDescent="0.25">
      <c r="A10" s="5" t="s">
        <v>41</v>
      </c>
      <c r="B10" s="20">
        <v>16013250135</v>
      </c>
      <c r="C10" s="20" t="s">
        <v>39</v>
      </c>
      <c r="D10" s="6">
        <v>50</v>
      </c>
      <c r="E10" s="6">
        <v>4</v>
      </c>
      <c r="F10" s="6">
        <v>0</v>
      </c>
      <c r="G10" s="7">
        <f>D10+E10-F10</f>
        <v>54</v>
      </c>
      <c r="H10" s="8">
        <v>57</v>
      </c>
      <c r="I10" s="8">
        <f>G10/H10*100</f>
        <v>94.73684210526315</v>
      </c>
      <c r="J10" s="47">
        <v>83.98</v>
      </c>
      <c r="K10" s="12">
        <v>70</v>
      </c>
      <c r="L10" s="12">
        <v>0</v>
      </c>
      <c r="M10" s="12">
        <v>0</v>
      </c>
      <c r="N10" s="12">
        <v>0</v>
      </c>
      <c r="O10" s="13">
        <f>K10+L10*0.3+M10-N10</f>
        <v>70</v>
      </c>
      <c r="P10" s="14">
        <v>74</v>
      </c>
      <c r="Q10" s="14">
        <f>O10/P10*100</f>
        <v>94.594594594594597</v>
      </c>
      <c r="R10" s="6">
        <v>20</v>
      </c>
      <c r="S10" s="6">
        <v>4</v>
      </c>
      <c r="T10" s="7">
        <f>R10+S10</f>
        <v>24</v>
      </c>
      <c r="U10" s="8">
        <v>54.5</v>
      </c>
      <c r="V10" s="8">
        <f>T10/U10*100</f>
        <v>44.036697247706428</v>
      </c>
      <c r="W10" s="19">
        <f>I10*0.15+J10*0.65+Q10*0.1+V10*0.1</f>
        <v>82.660655500019558</v>
      </c>
      <c r="X10" s="23" t="s">
        <v>47</v>
      </c>
      <c r="Y10" s="37" t="s">
        <v>78</v>
      </c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</row>
    <row r="11" spans="1:49" s="2" customFormat="1" x14ac:dyDescent="0.25">
      <c r="A11" s="24" t="s">
        <v>50</v>
      </c>
      <c r="B11" s="25">
        <v>16013250208</v>
      </c>
      <c r="C11" s="25" t="s">
        <v>52</v>
      </c>
      <c r="D11" s="26">
        <v>50</v>
      </c>
      <c r="E11" s="26">
        <v>4</v>
      </c>
      <c r="F11" s="26">
        <v>0</v>
      </c>
      <c r="G11" s="27">
        <f>D11+E11-F11</f>
        <v>54</v>
      </c>
      <c r="H11" s="8">
        <v>57</v>
      </c>
      <c r="I11" s="28">
        <f>G11/H11*100</f>
        <v>94.73684210526315</v>
      </c>
      <c r="J11" s="48">
        <v>82.7</v>
      </c>
      <c r="K11" s="29">
        <v>70</v>
      </c>
      <c r="L11" s="29">
        <v>0</v>
      </c>
      <c r="M11" s="29">
        <v>4</v>
      </c>
      <c r="N11" s="29">
        <v>0</v>
      </c>
      <c r="O11" s="30">
        <f>K11+L11*0.3+M11-N11</f>
        <v>74</v>
      </c>
      <c r="P11" s="14">
        <v>74</v>
      </c>
      <c r="Q11" s="31">
        <f>O11/P11*100</f>
        <v>100</v>
      </c>
      <c r="R11" s="26">
        <v>20</v>
      </c>
      <c r="S11" s="26">
        <v>4</v>
      </c>
      <c r="T11" s="27">
        <f>R11+S11</f>
        <v>24</v>
      </c>
      <c r="U11" s="8">
        <v>54.5</v>
      </c>
      <c r="V11" s="28">
        <f>T11/U11*100</f>
        <v>44.036697247706428</v>
      </c>
      <c r="W11" s="32">
        <f>I11*0.15+J11*0.65+Q11*0.1+V11*0.1</f>
        <v>82.369196040560112</v>
      </c>
      <c r="X11" s="33" t="s">
        <v>74</v>
      </c>
      <c r="Y11" s="37" t="s">
        <v>78</v>
      </c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</row>
    <row r="12" spans="1:49" s="2" customFormat="1" x14ac:dyDescent="0.25">
      <c r="A12" s="24" t="s">
        <v>75</v>
      </c>
      <c r="B12" s="25">
        <v>16013250205</v>
      </c>
      <c r="C12" s="25" t="s">
        <v>49</v>
      </c>
      <c r="D12" s="26">
        <v>50</v>
      </c>
      <c r="E12" s="26">
        <v>4</v>
      </c>
      <c r="F12" s="26">
        <v>0</v>
      </c>
      <c r="G12" s="27">
        <f>D12+E12-F12</f>
        <v>54</v>
      </c>
      <c r="H12" s="8">
        <v>57</v>
      </c>
      <c r="I12" s="28">
        <f>G12/H12*100</f>
        <v>94.73684210526315</v>
      </c>
      <c r="J12" s="48">
        <v>84.63</v>
      </c>
      <c r="K12" s="29">
        <v>70</v>
      </c>
      <c r="L12" s="29">
        <v>0</v>
      </c>
      <c r="M12" s="29">
        <v>0</v>
      </c>
      <c r="N12" s="29">
        <v>0</v>
      </c>
      <c r="O12" s="30">
        <f>K12+L12*0.3+M12-N12</f>
        <v>70</v>
      </c>
      <c r="P12" s="14">
        <v>74</v>
      </c>
      <c r="Q12" s="31">
        <f>O12/P12*100</f>
        <v>94.594594594594597</v>
      </c>
      <c r="R12" s="26">
        <v>20</v>
      </c>
      <c r="S12" s="26">
        <v>0</v>
      </c>
      <c r="T12" s="27">
        <f>R12+S12</f>
        <v>20</v>
      </c>
      <c r="U12" s="8">
        <v>54.5</v>
      </c>
      <c r="V12" s="28">
        <f>T12/U12*100</f>
        <v>36.697247706422019</v>
      </c>
      <c r="W12" s="32">
        <f>I12*0.15+J12*0.65+Q12*0.1+V12*0.1</f>
        <v>82.34921054589114</v>
      </c>
      <c r="X12" s="33" t="s">
        <v>74</v>
      </c>
      <c r="Y12" s="37" t="s">
        <v>78</v>
      </c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</row>
    <row r="13" spans="1:49" s="21" customFormat="1" x14ac:dyDescent="0.25">
      <c r="A13" s="24" t="s">
        <v>50</v>
      </c>
      <c r="B13" s="25">
        <v>16013250238</v>
      </c>
      <c r="C13" s="25" t="s">
        <v>70</v>
      </c>
      <c r="D13" s="26">
        <v>50</v>
      </c>
      <c r="E13" s="26">
        <v>4</v>
      </c>
      <c r="F13" s="26">
        <v>0</v>
      </c>
      <c r="G13" s="27">
        <f>D13+E13-F13</f>
        <v>54</v>
      </c>
      <c r="H13" s="8">
        <v>57</v>
      </c>
      <c r="I13" s="28">
        <f>G13/H13*100</f>
        <v>94.73684210526315</v>
      </c>
      <c r="J13" s="48">
        <v>83.49</v>
      </c>
      <c r="K13" s="29">
        <v>70</v>
      </c>
      <c r="L13" s="29">
        <v>0</v>
      </c>
      <c r="M13" s="29">
        <v>0</v>
      </c>
      <c r="N13" s="29">
        <v>0</v>
      </c>
      <c r="O13" s="30">
        <f>K13+L13*0.3+M13-N13</f>
        <v>70</v>
      </c>
      <c r="P13" s="14">
        <v>74</v>
      </c>
      <c r="Q13" s="31">
        <f>O13/P13*100</f>
        <v>94.594594594594597</v>
      </c>
      <c r="R13" s="26">
        <v>20</v>
      </c>
      <c r="S13" s="26">
        <v>4</v>
      </c>
      <c r="T13" s="27">
        <f>R13+S13</f>
        <v>24</v>
      </c>
      <c r="U13" s="8">
        <v>54.5</v>
      </c>
      <c r="V13" s="28">
        <f>T13/U13*100</f>
        <v>44.036697247706428</v>
      </c>
      <c r="W13" s="32">
        <f>I13*0.15+J13*0.65+Q13*0.1+V13*0.1</f>
        <v>82.342155500019558</v>
      </c>
      <c r="X13" s="33" t="s">
        <v>74</v>
      </c>
      <c r="Y13" s="37" t="s">
        <v>78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</row>
    <row r="14" spans="1:49" s="2" customFormat="1" x14ac:dyDescent="0.25">
      <c r="A14" s="5" t="s">
        <v>41</v>
      </c>
      <c r="B14" s="20">
        <v>16013250106</v>
      </c>
      <c r="C14" s="20" t="s">
        <v>25</v>
      </c>
      <c r="D14" s="6">
        <v>50</v>
      </c>
      <c r="E14" s="6">
        <v>0</v>
      </c>
      <c r="F14" s="6">
        <v>0</v>
      </c>
      <c r="G14" s="7">
        <f>D14+E14-F14</f>
        <v>50</v>
      </c>
      <c r="H14" s="8">
        <v>57</v>
      </c>
      <c r="I14" s="8">
        <f>G14/H14*100</f>
        <v>87.719298245614027</v>
      </c>
      <c r="J14" s="47">
        <v>85.3</v>
      </c>
      <c r="K14" s="12">
        <v>70</v>
      </c>
      <c r="L14" s="12">
        <v>0</v>
      </c>
      <c r="M14" s="12">
        <v>0</v>
      </c>
      <c r="N14" s="12">
        <v>0</v>
      </c>
      <c r="O14" s="13">
        <f>K14+L14*0.3+M14-N14</f>
        <v>70</v>
      </c>
      <c r="P14" s="14">
        <v>74</v>
      </c>
      <c r="Q14" s="14">
        <f>O14/P14*100</f>
        <v>94.594594594594597</v>
      </c>
      <c r="R14" s="6">
        <v>20</v>
      </c>
      <c r="S14" s="6">
        <v>0</v>
      </c>
      <c r="T14" s="7">
        <f>R14+S14</f>
        <v>20</v>
      </c>
      <c r="U14" s="8">
        <v>54.5</v>
      </c>
      <c r="V14" s="8">
        <f>T14/U14*100</f>
        <v>36.697247706422019</v>
      </c>
      <c r="W14" s="19">
        <f>I14*0.15+J14*0.65+Q14*0.1+V14*0.1</f>
        <v>81.73207896694376</v>
      </c>
      <c r="X14" s="23" t="s">
        <v>47</v>
      </c>
      <c r="Y14" s="37" t="s">
        <v>78</v>
      </c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</row>
    <row r="15" spans="1:49" s="2" customFormat="1" x14ac:dyDescent="0.25">
      <c r="A15" s="24" t="s">
        <v>50</v>
      </c>
      <c r="B15" s="25">
        <v>16013250233</v>
      </c>
      <c r="C15" s="25" t="s">
        <v>68</v>
      </c>
      <c r="D15" s="26">
        <v>50</v>
      </c>
      <c r="E15" s="26">
        <v>4</v>
      </c>
      <c r="F15" s="26">
        <v>0</v>
      </c>
      <c r="G15" s="27">
        <f>D15+E15-F15</f>
        <v>54</v>
      </c>
      <c r="H15" s="8">
        <v>57</v>
      </c>
      <c r="I15" s="28">
        <f>G15/H15*100</f>
        <v>94.73684210526315</v>
      </c>
      <c r="J15" s="48">
        <v>83.3</v>
      </c>
      <c r="K15" s="29">
        <v>70</v>
      </c>
      <c r="L15" s="29">
        <v>0</v>
      </c>
      <c r="M15" s="29">
        <v>0</v>
      </c>
      <c r="N15" s="29">
        <v>0</v>
      </c>
      <c r="O15" s="30">
        <f>K15+L15*0.3+M15-N15</f>
        <v>70</v>
      </c>
      <c r="P15" s="14">
        <v>74</v>
      </c>
      <c r="Q15" s="31">
        <f>O15/P15*100</f>
        <v>94.594594594594597</v>
      </c>
      <c r="R15" s="26">
        <v>20</v>
      </c>
      <c r="S15" s="26">
        <v>0</v>
      </c>
      <c r="T15" s="27">
        <f>R15+S15</f>
        <v>20</v>
      </c>
      <c r="U15" s="8">
        <v>54.5</v>
      </c>
      <c r="V15" s="28">
        <f>T15/U15*100</f>
        <v>36.697247706422019</v>
      </c>
      <c r="W15" s="32">
        <f>I15*0.15+J15*0.65+Q15*0.1+V15*0.1</f>
        <v>81.484710545891147</v>
      </c>
      <c r="X15" s="33" t="s">
        <v>74</v>
      </c>
      <c r="Y15" s="37" t="s">
        <v>78</v>
      </c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</row>
    <row r="16" spans="1:49" s="2" customFormat="1" x14ac:dyDescent="0.25">
      <c r="A16" s="24" t="s">
        <v>73</v>
      </c>
      <c r="B16" s="25">
        <v>16013250204</v>
      </c>
      <c r="C16" s="25" t="s">
        <v>48</v>
      </c>
      <c r="D16" s="26">
        <v>50</v>
      </c>
      <c r="E16" s="26">
        <v>4</v>
      </c>
      <c r="F16" s="26">
        <v>0</v>
      </c>
      <c r="G16" s="27">
        <f>D16+E16-F16</f>
        <v>54</v>
      </c>
      <c r="H16" s="8">
        <v>57</v>
      </c>
      <c r="I16" s="28">
        <f>G16/H16*100</f>
        <v>94.73684210526315</v>
      </c>
      <c r="J16" s="48">
        <v>83.12</v>
      </c>
      <c r="K16" s="29">
        <v>70</v>
      </c>
      <c r="L16" s="29">
        <v>0</v>
      </c>
      <c r="M16" s="29">
        <v>0</v>
      </c>
      <c r="N16" s="29">
        <v>0</v>
      </c>
      <c r="O16" s="30">
        <f>K16+L16*0.3+M16-N16</f>
        <v>70</v>
      </c>
      <c r="P16" s="14">
        <v>74</v>
      </c>
      <c r="Q16" s="31">
        <f>O16/P16*100</f>
        <v>94.594594594594597</v>
      </c>
      <c r="R16" s="26">
        <v>20</v>
      </c>
      <c r="S16" s="26">
        <v>0</v>
      </c>
      <c r="T16" s="27">
        <f>R16+S16</f>
        <v>20</v>
      </c>
      <c r="U16" s="8">
        <v>54.5</v>
      </c>
      <c r="V16" s="28">
        <f>T16/U16*100</f>
        <v>36.697247706422019</v>
      </c>
      <c r="W16" s="32">
        <f>I16*0.15+J16*0.65+Q16*0.1+V16*0.1</f>
        <v>81.367710545891129</v>
      </c>
      <c r="X16" s="33" t="s">
        <v>74</v>
      </c>
      <c r="Y16" s="37" t="s">
        <v>78</v>
      </c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</row>
    <row r="17" spans="1:49" s="21" customFormat="1" x14ac:dyDescent="0.25">
      <c r="A17" s="24" t="s">
        <v>50</v>
      </c>
      <c r="B17" s="25">
        <v>16013250228</v>
      </c>
      <c r="C17" s="25" t="s">
        <v>63</v>
      </c>
      <c r="D17" s="26">
        <v>50</v>
      </c>
      <c r="E17" s="26">
        <v>4</v>
      </c>
      <c r="F17" s="26">
        <v>0</v>
      </c>
      <c r="G17" s="27">
        <f>D17+E17-F17</f>
        <v>54</v>
      </c>
      <c r="H17" s="8">
        <v>57</v>
      </c>
      <c r="I17" s="28">
        <f>G17/H17*100</f>
        <v>94.73684210526315</v>
      </c>
      <c r="J17" s="48">
        <v>83.05</v>
      </c>
      <c r="K17" s="29">
        <v>70</v>
      </c>
      <c r="L17" s="29">
        <v>0</v>
      </c>
      <c r="M17" s="29">
        <v>0</v>
      </c>
      <c r="N17" s="29">
        <v>0</v>
      </c>
      <c r="O17" s="30">
        <f>K17+L17*0.3+M17-N17</f>
        <v>70</v>
      </c>
      <c r="P17" s="14">
        <v>74</v>
      </c>
      <c r="Q17" s="31">
        <f>O17/P17*100</f>
        <v>94.594594594594597</v>
      </c>
      <c r="R17" s="26">
        <v>20</v>
      </c>
      <c r="S17" s="26">
        <v>0</v>
      </c>
      <c r="T17" s="27">
        <f>R17+S17</f>
        <v>20</v>
      </c>
      <c r="U17" s="8">
        <v>54.5</v>
      </c>
      <c r="V17" s="28">
        <f>T17/U17*100</f>
        <v>36.697247706422019</v>
      </c>
      <c r="W17" s="32">
        <f>I17*0.15+J17*0.65+Q17*0.1+V17*0.1</f>
        <v>81.322210545891124</v>
      </c>
      <c r="X17" s="33" t="s">
        <v>74</v>
      </c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</row>
    <row r="18" spans="1:49" s="2" customFormat="1" x14ac:dyDescent="0.25">
      <c r="A18" s="5" t="s">
        <v>41</v>
      </c>
      <c r="B18" s="20">
        <v>16013250133</v>
      </c>
      <c r="C18" s="20" t="s">
        <v>37</v>
      </c>
      <c r="D18" s="6">
        <v>50</v>
      </c>
      <c r="E18" s="6">
        <v>0</v>
      </c>
      <c r="F18" s="6">
        <v>0</v>
      </c>
      <c r="G18" s="7">
        <f>D18+E18-F18</f>
        <v>50</v>
      </c>
      <c r="H18" s="8">
        <v>57</v>
      </c>
      <c r="I18" s="8">
        <f>G18/H18*100</f>
        <v>87.719298245614027</v>
      </c>
      <c r="J18" s="47">
        <v>84.23</v>
      </c>
      <c r="K18" s="12">
        <v>70</v>
      </c>
      <c r="L18" s="12">
        <v>0</v>
      </c>
      <c r="M18" s="12">
        <v>0</v>
      </c>
      <c r="N18" s="12">
        <v>0</v>
      </c>
      <c r="O18" s="13">
        <f>K18+L18*0.3+M18-N18</f>
        <v>70</v>
      </c>
      <c r="P18" s="14">
        <v>74</v>
      </c>
      <c r="Q18" s="14">
        <f>O18/P18*100</f>
        <v>94.594594594594597</v>
      </c>
      <c r="R18" s="6">
        <v>20</v>
      </c>
      <c r="S18" s="6">
        <v>0</v>
      </c>
      <c r="T18" s="7">
        <f>R18+S18</f>
        <v>20</v>
      </c>
      <c r="U18" s="8">
        <v>54.5</v>
      </c>
      <c r="V18" s="8">
        <f>T18/U18*100</f>
        <v>36.697247706422019</v>
      </c>
      <c r="W18" s="19">
        <f>I18*0.15+J18*0.65+Q18*0.1+V18*0.1</f>
        <v>81.036578966943779</v>
      </c>
      <c r="X18" s="23" t="s">
        <v>47</v>
      </c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1:49" s="2" customFormat="1" x14ac:dyDescent="0.25">
      <c r="A19" s="24" t="s">
        <v>50</v>
      </c>
      <c r="B19" s="25">
        <v>16013250210</v>
      </c>
      <c r="C19" s="25" t="s">
        <v>54</v>
      </c>
      <c r="D19" s="26">
        <v>50</v>
      </c>
      <c r="E19" s="26">
        <v>4</v>
      </c>
      <c r="F19" s="26">
        <v>0</v>
      </c>
      <c r="G19" s="27">
        <f>D19+E19-F19</f>
        <v>54</v>
      </c>
      <c r="H19" s="8">
        <v>57</v>
      </c>
      <c r="I19" s="28">
        <f>G19/H19*100</f>
        <v>94.73684210526315</v>
      </c>
      <c r="J19" s="48">
        <v>82.49</v>
      </c>
      <c r="K19" s="29">
        <v>70</v>
      </c>
      <c r="L19" s="29">
        <v>0</v>
      </c>
      <c r="M19" s="29">
        <v>0</v>
      </c>
      <c r="N19" s="29">
        <v>0</v>
      </c>
      <c r="O19" s="30">
        <f>K19+L19*0.3+M19-N19</f>
        <v>70</v>
      </c>
      <c r="P19" s="14">
        <v>74</v>
      </c>
      <c r="Q19" s="31">
        <f>O19/P19*100</f>
        <v>94.594594594594597</v>
      </c>
      <c r="R19" s="26">
        <v>20</v>
      </c>
      <c r="S19" s="26">
        <v>0</v>
      </c>
      <c r="T19" s="27">
        <f>R19+S19</f>
        <v>20</v>
      </c>
      <c r="U19" s="8">
        <v>54.5</v>
      </c>
      <c r="V19" s="28">
        <f>T19/U19*100</f>
        <v>36.697247706422019</v>
      </c>
      <c r="W19" s="32">
        <f>I19*0.15+J19*0.65+Q19*0.1+V19*0.1</f>
        <v>80.95821054589112</v>
      </c>
      <c r="X19" s="33" t="s">
        <v>74</v>
      </c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</row>
    <row r="20" spans="1:49" s="2" customFormat="1" x14ac:dyDescent="0.25">
      <c r="A20" s="24" t="s">
        <v>50</v>
      </c>
      <c r="B20" s="25">
        <v>16013250229</v>
      </c>
      <c r="C20" s="25" t="s">
        <v>64</v>
      </c>
      <c r="D20" s="26">
        <v>50</v>
      </c>
      <c r="E20" s="26">
        <v>4</v>
      </c>
      <c r="F20" s="26">
        <v>0</v>
      </c>
      <c r="G20" s="27">
        <f>D20+E20-F20</f>
        <v>54</v>
      </c>
      <c r="H20" s="8">
        <v>57</v>
      </c>
      <c r="I20" s="28">
        <f>G20/H20*100</f>
        <v>94.73684210526315</v>
      </c>
      <c r="J20" s="48">
        <v>82.05</v>
      </c>
      <c r="K20" s="29">
        <v>70</v>
      </c>
      <c r="L20" s="29">
        <v>0</v>
      </c>
      <c r="M20" s="29">
        <v>0</v>
      </c>
      <c r="N20" s="29">
        <v>0</v>
      </c>
      <c r="O20" s="30">
        <f>K20+L20*0.3+M20-N20</f>
        <v>70</v>
      </c>
      <c r="P20" s="14">
        <v>74</v>
      </c>
      <c r="Q20" s="31">
        <f>O20/P20*100</f>
        <v>94.594594594594597</v>
      </c>
      <c r="R20" s="26">
        <v>20</v>
      </c>
      <c r="S20" s="26">
        <v>0</v>
      </c>
      <c r="T20" s="27">
        <f>R20+S20</f>
        <v>20</v>
      </c>
      <c r="U20" s="8">
        <v>54.5</v>
      </c>
      <c r="V20" s="28">
        <f>T20/U20*100</f>
        <v>36.697247706422019</v>
      </c>
      <c r="W20" s="32">
        <f>I20*0.15+J20*0.65+Q20*0.1+V20*0.1</f>
        <v>80.672210545891147</v>
      </c>
      <c r="X20" s="33" t="s">
        <v>74</v>
      </c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</row>
    <row r="21" spans="1:49" s="2" customFormat="1" x14ac:dyDescent="0.25">
      <c r="A21" s="5" t="s">
        <v>41</v>
      </c>
      <c r="B21" s="20">
        <v>16013250118</v>
      </c>
      <c r="C21" s="20" t="s">
        <v>28</v>
      </c>
      <c r="D21" s="6">
        <v>50</v>
      </c>
      <c r="E21" s="6">
        <v>0</v>
      </c>
      <c r="F21" s="6">
        <v>0</v>
      </c>
      <c r="G21" s="7">
        <f>D21+E21-F21</f>
        <v>50</v>
      </c>
      <c r="H21" s="8">
        <v>57</v>
      </c>
      <c r="I21" s="8">
        <f>G21/H21*100</f>
        <v>87.719298245614027</v>
      </c>
      <c r="J21" s="47">
        <v>83.53</v>
      </c>
      <c r="K21" s="12">
        <v>70</v>
      </c>
      <c r="L21" s="12">
        <v>0</v>
      </c>
      <c r="M21" s="12">
        <v>0</v>
      </c>
      <c r="N21" s="12">
        <v>0</v>
      </c>
      <c r="O21" s="13">
        <f>K21+L21*0.3+M21-N21</f>
        <v>70</v>
      </c>
      <c r="P21" s="14">
        <v>74</v>
      </c>
      <c r="Q21" s="14">
        <f>O21/P21*100</f>
        <v>94.594594594594597</v>
      </c>
      <c r="R21" s="6">
        <v>20</v>
      </c>
      <c r="S21" s="6">
        <v>0</v>
      </c>
      <c r="T21" s="7">
        <f>R21+S21</f>
        <v>20</v>
      </c>
      <c r="U21" s="8">
        <v>54.5</v>
      </c>
      <c r="V21" s="8">
        <f>T21/U21*100</f>
        <v>36.697247706422019</v>
      </c>
      <c r="W21" s="19">
        <f>I21*0.15+J21*0.65+Q21*0.1+V21*0.1</f>
        <v>80.581578966943766</v>
      </c>
      <c r="X21" s="23" t="s">
        <v>47</v>
      </c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1:49" s="21" customFormat="1" x14ac:dyDescent="0.25">
      <c r="A22" s="24" t="s">
        <v>50</v>
      </c>
      <c r="B22" s="25">
        <v>16013250231</v>
      </c>
      <c r="C22" s="25" t="s">
        <v>66</v>
      </c>
      <c r="D22" s="26">
        <v>50</v>
      </c>
      <c r="E22" s="26">
        <v>4</v>
      </c>
      <c r="F22" s="26">
        <v>0</v>
      </c>
      <c r="G22" s="27">
        <f>D22+E22-F22</f>
        <v>54</v>
      </c>
      <c r="H22" s="8">
        <v>57</v>
      </c>
      <c r="I22" s="28">
        <f>G22/H22*100</f>
        <v>94.73684210526315</v>
      </c>
      <c r="J22" s="48">
        <v>81.44</v>
      </c>
      <c r="K22" s="29">
        <v>70</v>
      </c>
      <c r="L22" s="29">
        <v>0</v>
      </c>
      <c r="M22" s="29">
        <v>13</v>
      </c>
      <c r="N22" s="29">
        <v>15</v>
      </c>
      <c r="O22" s="30">
        <f>K22+L22*0.3+M22-N22</f>
        <v>68</v>
      </c>
      <c r="P22" s="14">
        <v>74</v>
      </c>
      <c r="Q22" s="31">
        <f>O22/P22*100</f>
        <v>91.891891891891902</v>
      </c>
      <c r="R22" s="26">
        <v>20</v>
      </c>
      <c r="S22" s="26">
        <v>3</v>
      </c>
      <c r="T22" s="27">
        <f>R22+S22</f>
        <v>23</v>
      </c>
      <c r="U22" s="8">
        <v>54.5</v>
      </c>
      <c r="V22" s="28">
        <f>T22/U22*100</f>
        <v>42.201834862385326</v>
      </c>
      <c r="W22" s="32">
        <f>I22*0.15+J22*0.65+Q22*0.1+V22*0.1</f>
        <v>80.555898991217191</v>
      </c>
      <c r="X22" s="33" t="s">
        <v>74</v>
      </c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:49" s="21" customFormat="1" x14ac:dyDescent="0.25">
      <c r="A23" s="5" t="s">
        <v>41</v>
      </c>
      <c r="B23" s="20">
        <v>16013250126</v>
      </c>
      <c r="C23" s="20" t="s">
        <v>33</v>
      </c>
      <c r="D23" s="6">
        <v>50</v>
      </c>
      <c r="E23" s="6">
        <v>0</v>
      </c>
      <c r="F23" s="6">
        <v>0</v>
      </c>
      <c r="G23" s="7">
        <f>D23+E23-F23</f>
        <v>50</v>
      </c>
      <c r="H23" s="8">
        <v>57</v>
      </c>
      <c r="I23" s="8">
        <f>G23/H23*100</f>
        <v>87.719298245614027</v>
      </c>
      <c r="J23" s="47">
        <v>83.4</v>
      </c>
      <c r="K23" s="12">
        <v>70</v>
      </c>
      <c r="L23" s="12">
        <v>0</v>
      </c>
      <c r="M23" s="12">
        <v>0</v>
      </c>
      <c r="N23" s="12">
        <v>0</v>
      </c>
      <c r="O23" s="13">
        <f>K23+L23*0.3+M23-N23</f>
        <v>70</v>
      </c>
      <c r="P23" s="14">
        <v>74</v>
      </c>
      <c r="Q23" s="14">
        <f>O23/P23*100</f>
        <v>94.594594594594597</v>
      </c>
      <c r="R23" s="6">
        <v>20</v>
      </c>
      <c r="S23" s="6">
        <v>0</v>
      </c>
      <c r="T23" s="7">
        <f>R23+S23</f>
        <v>20</v>
      </c>
      <c r="U23" s="8">
        <v>54.5</v>
      </c>
      <c r="V23" s="8">
        <f>T23/U23*100</f>
        <v>36.697247706422019</v>
      </c>
      <c r="W23" s="19">
        <f>I23*0.15+J23*0.65+Q23*0.1+V23*0.1</f>
        <v>80.497078966943775</v>
      </c>
      <c r="X23" s="23" t="s">
        <v>47</v>
      </c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 s="2" customFormat="1" x14ac:dyDescent="0.25">
      <c r="A24" s="24" t="s">
        <v>50</v>
      </c>
      <c r="B24" s="25">
        <v>16013250213</v>
      </c>
      <c r="C24" s="25" t="s">
        <v>56</v>
      </c>
      <c r="D24" s="26">
        <v>50</v>
      </c>
      <c r="E24" s="26">
        <v>4</v>
      </c>
      <c r="F24" s="26">
        <v>0</v>
      </c>
      <c r="G24" s="27">
        <f>D24+E24-F24</f>
        <v>54</v>
      </c>
      <c r="H24" s="8">
        <v>57</v>
      </c>
      <c r="I24" s="28">
        <f>G24/H24*100</f>
        <v>94.73684210526315</v>
      </c>
      <c r="J24" s="48">
        <v>80.599999999999994</v>
      </c>
      <c r="K24" s="29">
        <v>70</v>
      </c>
      <c r="L24" s="29">
        <v>0</v>
      </c>
      <c r="M24" s="29">
        <v>0</v>
      </c>
      <c r="N24" s="29">
        <v>0</v>
      </c>
      <c r="O24" s="30">
        <f>K24+L24*0.3+M24-N24</f>
        <v>70</v>
      </c>
      <c r="P24" s="14">
        <v>74</v>
      </c>
      <c r="Q24" s="31">
        <f>O24/P24*100</f>
        <v>94.594594594594597</v>
      </c>
      <c r="R24" s="26">
        <v>20</v>
      </c>
      <c r="S24" s="26">
        <v>3</v>
      </c>
      <c r="T24" s="27">
        <f>R24+S24</f>
        <v>23</v>
      </c>
      <c r="U24" s="8">
        <v>54.5</v>
      </c>
      <c r="V24" s="28">
        <f>T24/U24*100</f>
        <v>42.201834862385326</v>
      </c>
      <c r="W24" s="32">
        <f>I24*0.15+J24*0.65+Q24*0.1+V24*0.1</f>
        <v>80.280169261487458</v>
      </c>
      <c r="X24" s="33" t="s">
        <v>74</v>
      </c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2" customFormat="1" x14ac:dyDescent="0.25">
      <c r="A25" s="24" t="s">
        <v>50</v>
      </c>
      <c r="B25" s="25">
        <v>14013250108</v>
      </c>
      <c r="C25" s="25" t="s">
        <v>72</v>
      </c>
      <c r="D25" s="26">
        <v>50</v>
      </c>
      <c r="E25" s="26">
        <v>4</v>
      </c>
      <c r="F25" s="26">
        <v>0</v>
      </c>
      <c r="G25" s="27">
        <f>D25+E25-F25</f>
        <v>54</v>
      </c>
      <c r="H25" s="8">
        <v>57</v>
      </c>
      <c r="I25" s="28">
        <f>G25/H25*100</f>
        <v>94.73684210526315</v>
      </c>
      <c r="J25" s="48">
        <v>81.37</v>
      </c>
      <c r="K25" s="29">
        <v>70</v>
      </c>
      <c r="L25" s="29">
        <v>0</v>
      </c>
      <c r="M25" s="29">
        <v>0</v>
      </c>
      <c r="N25" s="29">
        <v>0</v>
      </c>
      <c r="O25" s="30">
        <f>K25+L25*0.3+M25-N25</f>
        <v>70</v>
      </c>
      <c r="P25" s="14">
        <v>74</v>
      </c>
      <c r="Q25" s="31">
        <f>O25/P25*100</f>
        <v>94.594594594594597</v>
      </c>
      <c r="R25" s="26">
        <v>20</v>
      </c>
      <c r="S25" s="26">
        <v>0</v>
      </c>
      <c r="T25" s="27">
        <f>R25+S25</f>
        <v>20</v>
      </c>
      <c r="U25" s="8">
        <v>54.5</v>
      </c>
      <c r="V25" s="28">
        <f>T25/U25*100</f>
        <v>36.697247706422019</v>
      </c>
      <c r="W25" s="32">
        <f>I25*0.15+J25*0.65+Q25*0.1+V25*0.1</f>
        <v>80.23021054589114</v>
      </c>
      <c r="X25" s="33" t="s">
        <v>74</v>
      </c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36" customFormat="1" x14ac:dyDescent="0.25">
      <c r="A26" s="5" t="s">
        <v>41</v>
      </c>
      <c r="B26" s="20">
        <v>16013250141</v>
      </c>
      <c r="C26" s="20" t="s">
        <v>40</v>
      </c>
      <c r="D26" s="6">
        <v>50</v>
      </c>
      <c r="E26" s="6">
        <v>0</v>
      </c>
      <c r="F26" s="6">
        <v>0</v>
      </c>
      <c r="G26" s="7">
        <f>D26+E26-F26</f>
        <v>50</v>
      </c>
      <c r="H26" s="8">
        <v>57</v>
      </c>
      <c r="I26" s="8">
        <f>G26/H26*100</f>
        <v>87.719298245614027</v>
      </c>
      <c r="J26" s="47">
        <v>82.37</v>
      </c>
      <c r="K26" s="12">
        <v>70</v>
      </c>
      <c r="L26" s="12">
        <v>0</v>
      </c>
      <c r="M26" s="12">
        <v>0</v>
      </c>
      <c r="N26" s="12">
        <v>0</v>
      </c>
      <c r="O26" s="13">
        <f>K26+L26*0.3+M26-N26</f>
        <v>70</v>
      </c>
      <c r="P26" s="14">
        <v>74</v>
      </c>
      <c r="Q26" s="14">
        <f>O26/P26*100</f>
        <v>94.594594594594597</v>
      </c>
      <c r="R26" s="6">
        <v>20</v>
      </c>
      <c r="S26" s="6">
        <v>0</v>
      </c>
      <c r="T26" s="7">
        <f>R26+S26</f>
        <v>20</v>
      </c>
      <c r="U26" s="8">
        <v>54.5</v>
      </c>
      <c r="V26" s="8">
        <f>T26/U26*100</f>
        <v>36.697247706422019</v>
      </c>
      <c r="W26" s="19">
        <f>I26*0.15+J26*0.65+Q26*0.1+V26*0.1</f>
        <v>79.827578966943776</v>
      </c>
      <c r="X26" s="23" t="s">
        <v>47</v>
      </c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 x14ac:dyDescent="0.25">
      <c r="A27" s="24" t="s">
        <v>50</v>
      </c>
      <c r="B27" s="25">
        <v>16013250226</v>
      </c>
      <c r="C27" s="25" t="s">
        <v>61</v>
      </c>
      <c r="D27" s="26">
        <v>50</v>
      </c>
      <c r="E27" s="26">
        <v>4</v>
      </c>
      <c r="F27" s="26">
        <v>0</v>
      </c>
      <c r="G27" s="27">
        <f>D27+E27-F27</f>
        <v>54</v>
      </c>
      <c r="H27" s="8">
        <v>57</v>
      </c>
      <c r="I27" s="28">
        <f>G27/H27*100</f>
        <v>94.73684210526315</v>
      </c>
      <c r="J27" s="48">
        <v>83.86</v>
      </c>
      <c r="K27" s="29">
        <v>70</v>
      </c>
      <c r="L27" s="29">
        <v>0</v>
      </c>
      <c r="M27" s="29">
        <v>0</v>
      </c>
      <c r="N27" s="29">
        <v>15</v>
      </c>
      <c r="O27" s="30">
        <f>K27+L27*0.3+M27-N27</f>
        <v>55</v>
      </c>
      <c r="P27" s="14">
        <v>74</v>
      </c>
      <c r="Q27" s="31">
        <f>O27/P27*100</f>
        <v>74.324324324324323</v>
      </c>
      <c r="R27" s="26">
        <v>20</v>
      </c>
      <c r="S27" s="26">
        <v>0</v>
      </c>
      <c r="T27" s="27">
        <f>R27+S27</f>
        <v>20</v>
      </c>
      <c r="U27" s="8">
        <v>54.5</v>
      </c>
      <c r="V27" s="28">
        <f>T27/U27*100</f>
        <v>36.697247706422019</v>
      </c>
      <c r="W27" s="32">
        <f>I27*0.15+J27*0.65+Q27*0.1+V27*0.1</f>
        <v>79.821683518864106</v>
      </c>
      <c r="X27" s="33" t="s">
        <v>74</v>
      </c>
    </row>
    <row r="28" spans="1:49" x14ac:dyDescent="0.25">
      <c r="A28" s="5" t="s">
        <v>41</v>
      </c>
      <c r="B28" s="20">
        <v>16013250130</v>
      </c>
      <c r="C28" s="20" t="s">
        <v>35</v>
      </c>
      <c r="D28" s="6">
        <v>50</v>
      </c>
      <c r="E28" s="6">
        <v>0</v>
      </c>
      <c r="F28" s="6">
        <v>0</v>
      </c>
      <c r="G28" s="7">
        <f>D28+E28-F28</f>
        <v>50</v>
      </c>
      <c r="H28" s="8">
        <v>57</v>
      </c>
      <c r="I28" s="8">
        <f>G28/H28*100</f>
        <v>87.719298245614027</v>
      </c>
      <c r="J28" s="47">
        <v>82.21</v>
      </c>
      <c r="K28" s="12">
        <v>70</v>
      </c>
      <c r="L28" s="12">
        <v>0</v>
      </c>
      <c r="M28" s="12">
        <v>0</v>
      </c>
      <c r="N28" s="12">
        <v>0</v>
      </c>
      <c r="O28" s="13">
        <f>K28+L28*0.3+M28-N28</f>
        <v>70</v>
      </c>
      <c r="P28" s="14">
        <v>74</v>
      </c>
      <c r="Q28" s="14">
        <f>O28/P28*100</f>
        <v>94.594594594594597</v>
      </c>
      <c r="R28" s="6">
        <v>20</v>
      </c>
      <c r="S28" s="6">
        <v>0</v>
      </c>
      <c r="T28" s="7">
        <f>R28+S28</f>
        <v>20</v>
      </c>
      <c r="U28" s="8">
        <v>54.5</v>
      </c>
      <c r="V28" s="8">
        <f>T28/U28*100</f>
        <v>36.697247706422019</v>
      </c>
      <c r="W28" s="19">
        <f>I28*0.15+J28*0.65+Q28*0.1+V28*0.1</f>
        <v>79.723578966943762</v>
      </c>
      <c r="X28" s="23" t="s">
        <v>47</v>
      </c>
    </row>
    <row r="29" spans="1:49" x14ac:dyDescent="0.25">
      <c r="A29" s="24" t="s">
        <v>50</v>
      </c>
      <c r="B29" s="25">
        <v>16013250224</v>
      </c>
      <c r="C29" s="25" t="s">
        <v>60</v>
      </c>
      <c r="D29" s="26">
        <v>50</v>
      </c>
      <c r="E29" s="26">
        <v>4</v>
      </c>
      <c r="F29" s="26">
        <v>0</v>
      </c>
      <c r="G29" s="27">
        <f>D29+E29-F29</f>
        <v>54</v>
      </c>
      <c r="H29" s="8">
        <v>57</v>
      </c>
      <c r="I29" s="28">
        <f>G29/H29*100</f>
        <v>94.73684210526315</v>
      </c>
      <c r="J29" s="48">
        <v>83.53</v>
      </c>
      <c r="K29" s="29">
        <v>70</v>
      </c>
      <c r="L29" s="29">
        <v>0</v>
      </c>
      <c r="M29" s="29">
        <v>0</v>
      </c>
      <c r="N29" s="29">
        <v>15</v>
      </c>
      <c r="O29" s="30">
        <f>K29+L29*0.3+M29-N29</f>
        <v>55</v>
      </c>
      <c r="P29" s="14">
        <v>74</v>
      </c>
      <c r="Q29" s="31">
        <f>O29/P29*100</f>
        <v>74.324324324324323</v>
      </c>
      <c r="R29" s="26">
        <v>20</v>
      </c>
      <c r="S29" s="26">
        <v>0</v>
      </c>
      <c r="T29" s="27">
        <f>R29+S29</f>
        <v>20</v>
      </c>
      <c r="U29" s="8">
        <v>54.5</v>
      </c>
      <c r="V29" s="28">
        <f>T29/U29*100</f>
        <v>36.697247706422019</v>
      </c>
      <c r="W29" s="32">
        <f>I29*0.15+J29*0.65+Q29*0.1+V29*0.1</f>
        <v>79.607183518864119</v>
      </c>
      <c r="X29" s="33" t="s">
        <v>74</v>
      </c>
    </row>
    <row r="30" spans="1:49" x14ac:dyDescent="0.25">
      <c r="A30" s="24" t="s">
        <v>50</v>
      </c>
      <c r="B30" s="25">
        <v>16013250234</v>
      </c>
      <c r="C30" s="25" t="s">
        <v>69</v>
      </c>
      <c r="D30" s="26">
        <v>50</v>
      </c>
      <c r="E30" s="26">
        <v>4</v>
      </c>
      <c r="F30" s="26">
        <v>0</v>
      </c>
      <c r="G30" s="27">
        <f>D30+E30-F30</f>
        <v>54</v>
      </c>
      <c r="H30" s="8">
        <v>57</v>
      </c>
      <c r="I30" s="28">
        <f>G30/H30*100</f>
        <v>94.73684210526315</v>
      </c>
      <c r="J30" s="48">
        <v>81.93</v>
      </c>
      <c r="K30" s="29">
        <v>70</v>
      </c>
      <c r="L30" s="29">
        <v>0</v>
      </c>
      <c r="M30" s="29">
        <v>0</v>
      </c>
      <c r="N30" s="29">
        <v>15</v>
      </c>
      <c r="O30" s="30">
        <f>K30+L30*0.3+M30-N30</f>
        <v>55</v>
      </c>
      <c r="P30" s="14">
        <v>74</v>
      </c>
      <c r="Q30" s="31">
        <f>O30/P30*100</f>
        <v>74.324324324324323</v>
      </c>
      <c r="R30" s="26">
        <v>20</v>
      </c>
      <c r="S30" s="26">
        <v>5.5</v>
      </c>
      <c r="T30" s="27">
        <f>R30+S30</f>
        <v>25.5</v>
      </c>
      <c r="U30" s="38">
        <v>54.5</v>
      </c>
      <c r="V30" s="28">
        <f>T30/U30*100</f>
        <v>46.788990825688074</v>
      </c>
      <c r="W30" s="32">
        <f>I30*0.15+J30*0.65+Q30*0.1+V30*0.1</f>
        <v>79.576357830790727</v>
      </c>
      <c r="X30" s="24" t="s">
        <v>74</v>
      </c>
    </row>
    <row r="31" spans="1:49" x14ac:dyDescent="0.25">
      <c r="A31" s="24" t="s">
        <v>50</v>
      </c>
      <c r="B31" s="25">
        <v>16013250207</v>
      </c>
      <c r="C31" s="25" t="s">
        <v>51</v>
      </c>
      <c r="D31" s="26">
        <v>50</v>
      </c>
      <c r="E31" s="26">
        <v>4</v>
      </c>
      <c r="F31" s="26">
        <v>0</v>
      </c>
      <c r="G31" s="27">
        <f>D31+E31-F31</f>
        <v>54</v>
      </c>
      <c r="H31" s="8">
        <v>57</v>
      </c>
      <c r="I31" s="28">
        <f>G31/H31*100</f>
        <v>94.73684210526315</v>
      </c>
      <c r="J31" s="48">
        <v>82.84</v>
      </c>
      <c r="K31" s="29">
        <v>70</v>
      </c>
      <c r="L31" s="29">
        <v>0</v>
      </c>
      <c r="M31" s="29">
        <v>0</v>
      </c>
      <c r="N31" s="29">
        <v>15</v>
      </c>
      <c r="O31" s="30">
        <f>K31+L31*0.3+M31-N31</f>
        <v>55</v>
      </c>
      <c r="P31" s="14">
        <v>74</v>
      </c>
      <c r="Q31" s="31">
        <f>O31/P31*100</f>
        <v>74.324324324324323</v>
      </c>
      <c r="R31" s="26">
        <v>20</v>
      </c>
      <c r="S31" s="26">
        <v>0</v>
      </c>
      <c r="T31" s="27">
        <f>R31+S31</f>
        <v>20</v>
      </c>
      <c r="U31" s="38">
        <v>54.5</v>
      </c>
      <c r="V31" s="28">
        <f>T31/U31*100</f>
        <v>36.697247706422019</v>
      </c>
      <c r="W31" s="32">
        <f>I31*0.15+J31*0.65+Q31*0.1+V31*0.1</f>
        <v>79.158683518864123</v>
      </c>
      <c r="X31" s="24" t="s">
        <v>74</v>
      </c>
    </row>
    <row r="32" spans="1:49" x14ac:dyDescent="0.25">
      <c r="A32" s="23" t="s">
        <v>41</v>
      </c>
      <c r="B32" s="22">
        <v>16013250129</v>
      </c>
      <c r="C32" s="22" t="s">
        <v>34</v>
      </c>
      <c r="D32" s="40">
        <v>50</v>
      </c>
      <c r="E32" s="40">
        <v>0</v>
      </c>
      <c r="F32" s="40">
        <v>0</v>
      </c>
      <c r="G32" s="41">
        <f>D32+E32-F32</f>
        <v>50</v>
      </c>
      <c r="H32" s="8">
        <v>57</v>
      </c>
      <c r="I32" s="38">
        <f>G32/H32*100</f>
        <v>87.719298245614027</v>
      </c>
      <c r="J32" s="49">
        <v>81.260000000000005</v>
      </c>
      <c r="K32" s="42">
        <v>70</v>
      </c>
      <c r="L32" s="42">
        <v>0</v>
      </c>
      <c r="M32" s="42">
        <v>0</v>
      </c>
      <c r="N32" s="42">
        <v>0</v>
      </c>
      <c r="O32" s="43">
        <f>K32+L32*0.3+M32-N32</f>
        <v>70</v>
      </c>
      <c r="P32" s="14">
        <v>74</v>
      </c>
      <c r="Q32" s="39">
        <f>O32/P32*100</f>
        <v>94.594594594594597</v>
      </c>
      <c r="R32" s="40">
        <v>20</v>
      </c>
      <c r="S32" s="40">
        <v>0</v>
      </c>
      <c r="T32" s="41">
        <f>R32+S32</f>
        <v>20</v>
      </c>
      <c r="U32" s="38">
        <v>54.5</v>
      </c>
      <c r="V32" s="38">
        <f>T32/U32*100</f>
        <v>36.697247706422019</v>
      </c>
      <c r="W32" s="44">
        <f>I32*0.15+J32*0.65+Q32*0.1+V32*0.1</f>
        <v>79.106078966943784</v>
      </c>
      <c r="X32" s="23" t="s">
        <v>47</v>
      </c>
    </row>
    <row r="33" spans="1:24" x14ac:dyDescent="0.25">
      <c r="A33" s="24" t="s">
        <v>50</v>
      </c>
      <c r="B33" s="25">
        <v>16013250230</v>
      </c>
      <c r="C33" s="25" t="s">
        <v>65</v>
      </c>
      <c r="D33" s="26">
        <v>50</v>
      </c>
      <c r="E33" s="26">
        <v>4</v>
      </c>
      <c r="F33" s="26">
        <v>0</v>
      </c>
      <c r="G33" s="27">
        <f>D33+E33-F33</f>
        <v>54</v>
      </c>
      <c r="H33" s="8">
        <v>57</v>
      </c>
      <c r="I33" s="28">
        <f>G33/H33*100</f>
        <v>94.73684210526315</v>
      </c>
      <c r="J33" s="48">
        <v>82.7</v>
      </c>
      <c r="K33" s="29">
        <v>70</v>
      </c>
      <c r="L33" s="29">
        <v>0</v>
      </c>
      <c r="M33" s="29">
        <v>0</v>
      </c>
      <c r="N33" s="29">
        <v>15</v>
      </c>
      <c r="O33" s="30">
        <f>K33+L33*0.3+M33-N33</f>
        <v>55</v>
      </c>
      <c r="P33" s="14">
        <v>74</v>
      </c>
      <c r="Q33" s="31">
        <f>O33/P33*100</f>
        <v>74.324324324324323</v>
      </c>
      <c r="R33" s="26">
        <v>20</v>
      </c>
      <c r="S33" s="26">
        <v>0</v>
      </c>
      <c r="T33" s="27">
        <f>R33+S33</f>
        <v>20</v>
      </c>
      <c r="U33" s="38">
        <v>54.5</v>
      </c>
      <c r="V33" s="28">
        <f>T33/U33*100</f>
        <v>36.697247706422019</v>
      </c>
      <c r="W33" s="32">
        <f>I33*0.15+J33*0.65+Q33*0.1+V33*0.1</f>
        <v>79.067683518864115</v>
      </c>
      <c r="X33" s="24" t="s">
        <v>74</v>
      </c>
    </row>
    <row r="34" spans="1:24" x14ac:dyDescent="0.25">
      <c r="A34" s="24" t="s">
        <v>50</v>
      </c>
      <c r="B34" s="25">
        <v>16013250239</v>
      </c>
      <c r="C34" s="25" t="s">
        <v>71</v>
      </c>
      <c r="D34" s="26">
        <v>50</v>
      </c>
      <c r="E34" s="26">
        <v>4</v>
      </c>
      <c r="F34" s="26">
        <v>0</v>
      </c>
      <c r="G34" s="27">
        <f>D34+E34-F34</f>
        <v>54</v>
      </c>
      <c r="H34" s="8">
        <v>57</v>
      </c>
      <c r="I34" s="28">
        <f>G34/H34*100</f>
        <v>94.73684210526315</v>
      </c>
      <c r="J34" s="48">
        <v>82.6</v>
      </c>
      <c r="K34" s="29">
        <v>70</v>
      </c>
      <c r="L34" s="29">
        <v>0</v>
      </c>
      <c r="M34" s="29">
        <v>0</v>
      </c>
      <c r="N34" s="29">
        <v>15</v>
      </c>
      <c r="O34" s="30">
        <f>K34+L34*0.3+M34-N34</f>
        <v>55</v>
      </c>
      <c r="P34" s="14">
        <v>74</v>
      </c>
      <c r="Q34" s="31">
        <f>O34/P34*100</f>
        <v>74.324324324324323</v>
      </c>
      <c r="R34" s="26">
        <v>20</v>
      </c>
      <c r="S34" s="26">
        <v>0</v>
      </c>
      <c r="T34" s="27">
        <f>R34+S34</f>
        <v>20</v>
      </c>
      <c r="U34" s="38">
        <v>54.5</v>
      </c>
      <c r="V34" s="28">
        <f>T34/U34*100</f>
        <v>36.697247706422019</v>
      </c>
      <c r="W34" s="32">
        <f>I34*0.15+J34*0.65+Q34*0.1+V34*0.1</f>
        <v>79.002683518864117</v>
      </c>
      <c r="X34" s="24" t="s">
        <v>74</v>
      </c>
    </row>
    <row r="35" spans="1:24" x14ac:dyDescent="0.25">
      <c r="A35" s="23" t="s">
        <v>41</v>
      </c>
      <c r="B35" s="22">
        <v>16013250107</v>
      </c>
      <c r="C35" s="22" t="s">
        <v>26</v>
      </c>
      <c r="D35" s="40">
        <v>50</v>
      </c>
      <c r="E35" s="40">
        <v>0</v>
      </c>
      <c r="F35" s="40">
        <v>0</v>
      </c>
      <c r="G35" s="41">
        <f>D35+E35-F35</f>
        <v>50</v>
      </c>
      <c r="H35" s="8">
        <v>57</v>
      </c>
      <c r="I35" s="38">
        <f>G35/H35*100</f>
        <v>87.719298245614027</v>
      </c>
      <c r="J35" s="49">
        <v>84.14</v>
      </c>
      <c r="K35" s="42">
        <v>70</v>
      </c>
      <c r="L35" s="42">
        <v>0</v>
      </c>
      <c r="M35" s="42">
        <v>0</v>
      </c>
      <c r="N35" s="42">
        <v>15</v>
      </c>
      <c r="O35" s="43">
        <f>K35+L35*0.3+M35-N35</f>
        <v>55</v>
      </c>
      <c r="P35" s="14">
        <v>74</v>
      </c>
      <c r="Q35" s="39">
        <f>O35/P35*100</f>
        <v>74.324324324324323</v>
      </c>
      <c r="R35" s="40">
        <v>20</v>
      </c>
      <c r="S35" s="40">
        <v>0</v>
      </c>
      <c r="T35" s="41">
        <f>R35+S35</f>
        <v>20</v>
      </c>
      <c r="U35" s="38">
        <v>54.5</v>
      </c>
      <c r="V35" s="38">
        <f>T35/U35*100</f>
        <v>36.697247706422019</v>
      </c>
      <c r="W35" s="44">
        <f>I35*0.15+J35*0.65+Q35*0.1+V35*0.1</f>
        <v>78.951051939916752</v>
      </c>
      <c r="X35" s="23" t="s">
        <v>47</v>
      </c>
    </row>
    <row r="36" spans="1:24" x14ac:dyDescent="0.25">
      <c r="A36" s="24" t="s">
        <v>50</v>
      </c>
      <c r="B36" s="25">
        <v>16013250209</v>
      </c>
      <c r="C36" s="25" t="s">
        <v>53</v>
      </c>
      <c r="D36" s="26">
        <v>50</v>
      </c>
      <c r="E36" s="26">
        <v>4</v>
      </c>
      <c r="F36" s="26">
        <v>0</v>
      </c>
      <c r="G36" s="27">
        <f>D36+E36-F36</f>
        <v>54</v>
      </c>
      <c r="H36" s="8">
        <v>57</v>
      </c>
      <c r="I36" s="28">
        <f>G36/H36*100</f>
        <v>94.73684210526315</v>
      </c>
      <c r="J36" s="48">
        <v>82.51</v>
      </c>
      <c r="K36" s="29">
        <v>70</v>
      </c>
      <c r="L36" s="29">
        <v>0</v>
      </c>
      <c r="M36" s="29">
        <v>0</v>
      </c>
      <c r="N36" s="29">
        <v>15</v>
      </c>
      <c r="O36" s="30">
        <f>K36+L36*0.3+M36-N36</f>
        <v>55</v>
      </c>
      <c r="P36" s="14">
        <v>74</v>
      </c>
      <c r="Q36" s="31">
        <f>O36/P36*100</f>
        <v>74.324324324324323</v>
      </c>
      <c r="R36" s="26">
        <v>20</v>
      </c>
      <c r="S36" s="26">
        <v>0</v>
      </c>
      <c r="T36" s="27">
        <f>R36+S36</f>
        <v>20</v>
      </c>
      <c r="U36" s="38">
        <v>54.5</v>
      </c>
      <c r="V36" s="28">
        <f>T36/U36*100</f>
        <v>36.697247706422019</v>
      </c>
      <c r="W36" s="32">
        <f>I36*0.15+J36*0.65+Q36*0.1+V36*0.1</f>
        <v>78.944183518864108</v>
      </c>
      <c r="X36" s="24" t="s">
        <v>74</v>
      </c>
    </row>
    <row r="37" spans="1:24" x14ac:dyDescent="0.25">
      <c r="A37" s="24" t="s">
        <v>50</v>
      </c>
      <c r="B37" s="25">
        <v>16013250214</v>
      </c>
      <c r="C37" s="25" t="s">
        <v>57</v>
      </c>
      <c r="D37" s="26">
        <v>50</v>
      </c>
      <c r="E37" s="26">
        <v>4</v>
      </c>
      <c r="F37" s="26">
        <v>0</v>
      </c>
      <c r="G37" s="27">
        <f>D37+E37-F37</f>
        <v>54</v>
      </c>
      <c r="H37" s="8">
        <v>57</v>
      </c>
      <c r="I37" s="28">
        <f>G37/H37*100</f>
        <v>94.73684210526315</v>
      </c>
      <c r="J37" s="48">
        <v>82.33</v>
      </c>
      <c r="K37" s="29">
        <v>70</v>
      </c>
      <c r="L37" s="29">
        <v>0</v>
      </c>
      <c r="M37" s="29">
        <v>0</v>
      </c>
      <c r="N37" s="29">
        <v>15</v>
      </c>
      <c r="O37" s="30">
        <f>K37+L37*0.3+M37-N37</f>
        <v>55</v>
      </c>
      <c r="P37" s="14">
        <v>74</v>
      </c>
      <c r="Q37" s="31">
        <f>O37/P37*100</f>
        <v>74.324324324324323</v>
      </c>
      <c r="R37" s="26">
        <v>20</v>
      </c>
      <c r="S37" s="26">
        <v>0</v>
      </c>
      <c r="T37" s="27">
        <f>R37+S37</f>
        <v>20</v>
      </c>
      <c r="U37" s="38">
        <v>54.5</v>
      </c>
      <c r="V37" s="28">
        <f>T37/U37*100</f>
        <v>36.697247706422019</v>
      </c>
      <c r="W37" s="32">
        <f>I37*0.15+J37*0.65+Q37*0.1+V37*0.1</f>
        <v>78.827183518864118</v>
      </c>
      <c r="X37" s="24" t="s">
        <v>74</v>
      </c>
    </row>
    <row r="38" spans="1:24" x14ac:dyDescent="0.25">
      <c r="A38" s="24" t="s">
        <v>50</v>
      </c>
      <c r="B38" s="25">
        <v>16013250232</v>
      </c>
      <c r="C38" s="25" t="s">
        <v>67</v>
      </c>
      <c r="D38" s="26">
        <v>50</v>
      </c>
      <c r="E38" s="26">
        <v>4</v>
      </c>
      <c r="F38" s="26">
        <v>0</v>
      </c>
      <c r="G38" s="27">
        <f>D38+E38-F38</f>
        <v>54</v>
      </c>
      <c r="H38" s="8">
        <v>57</v>
      </c>
      <c r="I38" s="28">
        <f>G38/H38*100</f>
        <v>94.73684210526315</v>
      </c>
      <c r="J38" s="48">
        <v>81.05</v>
      </c>
      <c r="K38" s="29">
        <v>70</v>
      </c>
      <c r="L38" s="29">
        <v>0</v>
      </c>
      <c r="M38" s="29">
        <v>0</v>
      </c>
      <c r="N38" s="29">
        <v>15</v>
      </c>
      <c r="O38" s="30">
        <f>K38+L38*0.3+M38-N38</f>
        <v>55</v>
      </c>
      <c r="P38" s="14">
        <v>74</v>
      </c>
      <c r="Q38" s="31">
        <f>O38/P38*100</f>
        <v>74.324324324324323</v>
      </c>
      <c r="R38" s="26">
        <v>20</v>
      </c>
      <c r="S38" s="26">
        <v>3</v>
      </c>
      <c r="T38" s="27">
        <f>R38+S38</f>
        <v>23</v>
      </c>
      <c r="U38" s="38">
        <v>54.5</v>
      </c>
      <c r="V38" s="28">
        <f>T38/U38*100</f>
        <v>42.201834862385326</v>
      </c>
      <c r="W38" s="32">
        <f>I38*0.15+J38*0.65+Q38*0.1+V38*0.1</f>
        <v>78.545642234460445</v>
      </c>
      <c r="X38" s="24" t="s">
        <v>74</v>
      </c>
    </row>
    <row r="39" spans="1:24" x14ac:dyDescent="0.25">
      <c r="A39" s="23" t="s">
        <v>41</v>
      </c>
      <c r="B39" s="22">
        <v>16013250119</v>
      </c>
      <c r="C39" s="22" t="s">
        <v>29</v>
      </c>
      <c r="D39" s="40">
        <v>50</v>
      </c>
      <c r="E39" s="40">
        <v>0</v>
      </c>
      <c r="F39" s="40">
        <v>0</v>
      </c>
      <c r="G39" s="41">
        <f>D39+E39-F39</f>
        <v>50</v>
      </c>
      <c r="H39" s="8">
        <v>57</v>
      </c>
      <c r="I39" s="38">
        <f>G39/H39*100</f>
        <v>87.719298245614027</v>
      </c>
      <c r="J39" s="49">
        <v>80.28</v>
      </c>
      <c r="K39" s="42">
        <v>70</v>
      </c>
      <c r="L39" s="42">
        <v>0</v>
      </c>
      <c r="M39" s="42">
        <v>0</v>
      </c>
      <c r="N39" s="42">
        <v>0</v>
      </c>
      <c r="O39" s="43">
        <f>K39+L39*0.3+M39-N39</f>
        <v>70</v>
      </c>
      <c r="P39" s="14">
        <v>74</v>
      </c>
      <c r="Q39" s="39">
        <f>O39/P39*100</f>
        <v>94.594594594594597</v>
      </c>
      <c r="R39" s="40">
        <v>20</v>
      </c>
      <c r="S39" s="40">
        <v>0</v>
      </c>
      <c r="T39" s="41">
        <f>R39+S39</f>
        <v>20</v>
      </c>
      <c r="U39" s="38">
        <v>54.5</v>
      </c>
      <c r="V39" s="38">
        <f>T39/U39*100</f>
        <v>36.697247706422019</v>
      </c>
      <c r="W39" s="44">
        <f>I39*0.15+J39*0.65+Q39*0.1+V39*0.1</f>
        <v>78.469078966943783</v>
      </c>
      <c r="X39" s="23" t="s">
        <v>47</v>
      </c>
    </row>
    <row r="40" spans="1:24" x14ac:dyDescent="0.25">
      <c r="A40" s="23" t="s">
        <v>41</v>
      </c>
      <c r="B40" s="22">
        <v>16013250122</v>
      </c>
      <c r="C40" s="22" t="s">
        <v>31</v>
      </c>
      <c r="D40" s="40">
        <v>50</v>
      </c>
      <c r="E40" s="40">
        <v>0</v>
      </c>
      <c r="F40" s="40">
        <v>0</v>
      </c>
      <c r="G40" s="41">
        <f>D40+E40-F40</f>
        <v>50</v>
      </c>
      <c r="H40" s="8">
        <v>57</v>
      </c>
      <c r="I40" s="38">
        <f>G40/H40*100</f>
        <v>87.719298245614027</v>
      </c>
      <c r="J40" s="49">
        <v>79.489999999999995</v>
      </c>
      <c r="K40" s="42">
        <v>70</v>
      </c>
      <c r="L40" s="42">
        <v>0</v>
      </c>
      <c r="M40" s="42">
        <v>0</v>
      </c>
      <c r="N40" s="42">
        <v>0</v>
      </c>
      <c r="O40" s="43">
        <f>K40+L40*0.3+M40-N40</f>
        <v>70</v>
      </c>
      <c r="P40" s="14">
        <v>74</v>
      </c>
      <c r="Q40" s="39">
        <f>O40/P40*100</f>
        <v>94.594594594594597</v>
      </c>
      <c r="R40" s="40">
        <v>20</v>
      </c>
      <c r="S40" s="40">
        <v>0</v>
      </c>
      <c r="T40" s="41">
        <f>R40+S40</f>
        <v>20</v>
      </c>
      <c r="U40" s="38">
        <v>54.5</v>
      </c>
      <c r="V40" s="38">
        <f>T40/U40*100</f>
        <v>36.697247706422019</v>
      </c>
      <c r="W40" s="44">
        <f>I40*0.15+J40*0.65+Q40*0.1+V40*0.1</f>
        <v>77.955578966943762</v>
      </c>
      <c r="X40" s="23" t="s">
        <v>47</v>
      </c>
    </row>
    <row r="41" spans="1:24" x14ac:dyDescent="0.25">
      <c r="A41" s="23" t="s">
        <v>41</v>
      </c>
      <c r="B41" s="22">
        <v>16013250134</v>
      </c>
      <c r="C41" s="22" t="s">
        <v>38</v>
      </c>
      <c r="D41" s="40">
        <v>50</v>
      </c>
      <c r="E41" s="40">
        <v>0</v>
      </c>
      <c r="F41" s="40">
        <v>0</v>
      </c>
      <c r="G41" s="41">
        <f>D41+E41-F41</f>
        <v>50</v>
      </c>
      <c r="H41" s="8">
        <v>57</v>
      </c>
      <c r="I41" s="38">
        <f>G41/H41*100</f>
        <v>87.719298245614027</v>
      </c>
      <c r="J41" s="49">
        <v>79.349999999999994</v>
      </c>
      <c r="K41" s="42">
        <v>70</v>
      </c>
      <c r="L41" s="42">
        <v>0</v>
      </c>
      <c r="M41" s="42">
        <v>0</v>
      </c>
      <c r="N41" s="42">
        <v>0</v>
      </c>
      <c r="O41" s="43">
        <f>K41+L41*0.3+M41-N41</f>
        <v>70</v>
      </c>
      <c r="P41" s="14">
        <v>74</v>
      </c>
      <c r="Q41" s="39">
        <f>O41/P41*100</f>
        <v>94.594594594594597</v>
      </c>
      <c r="R41" s="40">
        <v>20</v>
      </c>
      <c r="S41" s="40">
        <v>0</v>
      </c>
      <c r="T41" s="41">
        <f>R41+S41</f>
        <v>20</v>
      </c>
      <c r="U41" s="38">
        <v>54.5</v>
      </c>
      <c r="V41" s="38">
        <f>T41/U41*100</f>
        <v>36.697247706422019</v>
      </c>
      <c r="W41" s="44">
        <f>I41*0.15+J41*0.65+Q41*0.1+V41*0.1</f>
        <v>77.864578966943782</v>
      </c>
      <c r="X41" s="23" t="s">
        <v>47</v>
      </c>
    </row>
    <row r="42" spans="1:24" x14ac:dyDescent="0.25">
      <c r="A42" s="23" t="s">
        <v>41</v>
      </c>
      <c r="B42" s="22">
        <v>16013250105</v>
      </c>
      <c r="C42" s="22" t="s">
        <v>24</v>
      </c>
      <c r="D42" s="40">
        <v>50</v>
      </c>
      <c r="E42" s="40">
        <v>4</v>
      </c>
      <c r="F42" s="40">
        <v>0</v>
      </c>
      <c r="G42" s="41">
        <f>D42+E42-F42</f>
        <v>54</v>
      </c>
      <c r="H42" s="8">
        <v>57</v>
      </c>
      <c r="I42" s="38">
        <f>G42/H42*100</f>
        <v>94.73684210526315</v>
      </c>
      <c r="J42" s="49">
        <v>80.63</v>
      </c>
      <c r="K42" s="42">
        <v>70</v>
      </c>
      <c r="L42" s="42">
        <v>0</v>
      </c>
      <c r="M42" s="42">
        <v>0</v>
      </c>
      <c r="N42" s="42">
        <v>15</v>
      </c>
      <c r="O42" s="43">
        <f>K42+L42*0.3+M42-N42</f>
        <v>55</v>
      </c>
      <c r="P42" s="14">
        <v>74</v>
      </c>
      <c r="Q42" s="39">
        <f>O42/P42*100</f>
        <v>74.324324324324323</v>
      </c>
      <c r="R42" s="40">
        <v>20</v>
      </c>
      <c r="S42" s="40">
        <v>0</v>
      </c>
      <c r="T42" s="41">
        <f>R42+S42</f>
        <v>20</v>
      </c>
      <c r="U42" s="38">
        <v>54.5</v>
      </c>
      <c r="V42" s="38">
        <f>T42/U42*100</f>
        <v>36.697247706422019</v>
      </c>
      <c r="W42" s="44">
        <f>I42*0.15+J42*0.65+Q42*0.1+V42*0.1</f>
        <v>77.722183518864114</v>
      </c>
      <c r="X42" s="23" t="s">
        <v>47</v>
      </c>
    </row>
    <row r="43" spans="1:24" x14ac:dyDescent="0.25">
      <c r="A43" s="24" t="s">
        <v>50</v>
      </c>
      <c r="B43" s="25">
        <v>16013250211</v>
      </c>
      <c r="C43" s="25" t="s">
        <v>55</v>
      </c>
      <c r="D43" s="26">
        <v>50</v>
      </c>
      <c r="E43" s="26">
        <v>4</v>
      </c>
      <c r="F43" s="26">
        <v>0</v>
      </c>
      <c r="G43" s="27">
        <f>D43+E43-F43</f>
        <v>54</v>
      </c>
      <c r="H43" s="8">
        <v>57</v>
      </c>
      <c r="I43" s="28">
        <f>G43/H43*100</f>
        <v>94.73684210526315</v>
      </c>
      <c r="J43" s="48">
        <v>77.12</v>
      </c>
      <c r="K43" s="29">
        <v>70</v>
      </c>
      <c r="L43" s="29">
        <v>0</v>
      </c>
      <c r="M43" s="29">
        <v>0</v>
      </c>
      <c r="N43" s="29">
        <v>0</v>
      </c>
      <c r="O43" s="30">
        <f>K43+L43*0.3+M43-N43</f>
        <v>70</v>
      </c>
      <c r="P43" s="14">
        <v>74</v>
      </c>
      <c r="Q43" s="31">
        <f>O43/P43*100</f>
        <v>94.594594594594597</v>
      </c>
      <c r="R43" s="26">
        <v>20</v>
      </c>
      <c r="S43" s="26">
        <v>0</v>
      </c>
      <c r="T43" s="27">
        <f>R43+S43</f>
        <v>20</v>
      </c>
      <c r="U43" s="38">
        <v>54.5</v>
      </c>
      <c r="V43" s="28">
        <f>T43/U43*100</f>
        <v>36.697247706422019</v>
      </c>
      <c r="W43" s="32">
        <f>I43*0.15+J43*0.65+Q43*0.1+V43*0.1</f>
        <v>77.467710545891151</v>
      </c>
      <c r="X43" s="24" t="s">
        <v>74</v>
      </c>
    </row>
    <row r="44" spans="1:24" x14ac:dyDescent="0.25">
      <c r="A44" s="23" t="s">
        <v>41</v>
      </c>
      <c r="B44" s="22">
        <v>16013250132</v>
      </c>
      <c r="C44" s="22" t="s">
        <v>36</v>
      </c>
      <c r="D44" s="40">
        <v>50</v>
      </c>
      <c r="E44" s="40">
        <v>0</v>
      </c>
      <c r="F44" s="40">
        <v>0</v>
      </c>
      <c r="G44" s="41">
        <f>D44+E44-F44</f>
        <v>50</v>
      </c>
      <c r="H44" s="8">
        <v>57</v>
      </c>
      <c r="I44" s="38">
        <f>G44/H44*100</f>
        <v>87.719298245614027</v>
      </c>
      <c r="J44" s="49">
        <v>79.86</v>
      </c>
      <c r="K44" s="42">
        <v>70</v>
      </c>
      <c r="L44" s="42">
        <v>0</v>
      </c>
      <c r="M44" s="42">
        <v>0</v>
      </c>
      <c r="N44" s="42">
        <v>15</v>
      </c>
      <c r="O44" s="43">
        <f>K44+L44*0.3+M44-N44</f>
        <v>55</v>
      </c>
      <c r="P44" s="14">
        <v>74</v>
      </c>
      <c r="Q44" s="39">
        <f>O44/P44*100</f>
        <v>74.324324324324323</v>
      </c>
      <c r="R44" s="40">
        <v>20</v>
      </c>
      <c r="S44" s="40">
        <v>0</v>
      </c>
      <c r="T44" s="41">
        <f>R44+S44</f>
        <v>20</v>
      </c>
      <c r="U44" s="38">
        <v>54.5</v>
      </c>
      <c r="V44" s="38">
        <f>T44/U44*100</f>
        <v>36.697247706422019</v>
      </c>
      <c r="W44" s="44">
        <f>I44*0.15+J44*0.65+Q44*0.1+V44*0.1</f>
        <v>76.169051939916741</v>
      </c>
      <c r="X44" s="23" t="s">
        <v>47</v>
      </c>
    </row>
    <row r="45" spans="1:24" x14ac:dyDescent="0.25">
      <c r="A45" s="23" t="s">
        <v>41</v>
      </c>
      <c r="B45" s="22">
        <v>16013250124</v>
      </c>
      <c r="C45" s="22" t="s">
        <v>32</v>
      </c>
      <c r="D45" s="40">
        <v>50</v>
      </c>
      <c r="E45" s="40">
        <v>0</v>
      </c>
      <c r="F45" s="40">
        <v>0</v>
      </c>
      <c r="G45" s="41">
        <f>D45+E45-F45</f>
        <v>50</v>
      </c>
      <c r="H45" s="8">
        <v>57</v>
      </c>
      <c r="I45" s="38">
        <f>G45/H45*100</f>
        <v>87.719298245614027</v>
      </c>
      <c r="J45" s="49">
        <v>78.400000000000006</v>
      </c>
      <c r="K45" s="42">
        <v>70</v>
      </c>
      <c r="L45" s="42">
        <v>0</v>
      </c>
      <c r="M45" s="42">
        <v>0</v>
      </c>
      <c r="N45" s="42">
        <v>15</v>
      </c>
      <c r="O45" s="43">
        <f>K45+L45*0.3+M45-N45</f>
        <v>55</v>
      </c>
      <c r="P45" s="14">
        <v>74</v>
      </c>
      <c r="Q45" s="39">
        <f>O45/P45*100</f>
        <v>74.324324324324323</v>
      </c>
      <c r="R45" s="40">
        <v>20</v>
      </c>
      <c r="S45" s="40">
        <v>0</v>
      </c>
      <c r="T45" s="41">
        <f>R45+S45</f>
        <v>20</v>
      </c>
      <c r="U45" s="38">
        <v>54.5</v>
      </c>
      <c r="V45" s="38">
        <f>T45/U45*100</f>
        <v>36.697247706422019</v>
      </c>
      <c r="W45" s="44">
        <f>I45*0.15+J45*0.65+Q45*0.1+V45*0.1</f>
        <v>75.220051939916758</v>
      </c>
      <c r="X45" s="23" t="s">
        <v>47</v>
      </c>
    </row>
    <row r="46" spans="1:24" x14ac:dyDescent="0.25">
      <c r="A46" s="23" t="s">
        <v>41</v>
      </c>
      <c r="B46" s="22">
        <v>15013250116</v>
      </c>
      <c r="C46" s="22" t="s">
        <v>43</v>
      </c>
      <c r="D46" s="40">
        <v>50</v>
      </c>
      <c r="E46" s="40">
        <v>0</v>
      </c>
      <c r="F46" s="40">
        <v>0</v>
      </c>
      <c r="G46" s="41">
        <f>D46+E46-F46</f>
        <v>50</v>
      </c>
      <c r="H46" s="8">
        <v>57</v>
      </c>
      <c r="I46" s="38">
        <f>G46/H46*100</f>
        <v>87.719298245614027</v>
      </c>
      <c r="J46" s="49">
        <v>70.5</v>
      </c>
      <c r="K46" s="42">
        <v>70</v>
      </c>
      <c r="L46" s="42">
        <v>0</v>
      </c>
      <c r="M46" s="42">
        <v>0</v>
      </c>
      <c r="N46" s="42">
        <v>0</v>
      </c>
      <c r="O46" s="43">
        <f>K46+L46*0.3+M46-N46</f>
        <v>70</v>
      </c>
      <c r="P46" s="14">
        <v>74</v>
      </c>
      <c r="Q46" s="39">
        <f>O46/P46*100</f>
        <v>94.594594594594597</v>
      </c>
      <c r="R46" s="40">
        <v>20</v>
      </c>
      <c r="S46" s="40">
        <v>0</v>
      </c>
      <c r="T46" s="41">
        <f>R46+S46</f>
        <v>20</v>
      </c>
      <c r="U46" s="38">
        <v>54.5</v>
      </c>
      <c r="V46" s="38">
        <f>T46/U46*100</f>
        <v>36.697247706422019</v>
      </c>
      <c r="W46" s="44">
        <f>I46*0.15+J46*0.65+Q46*0.1+V46*0.1</f>
        <v>72.11207896694377</v>
      </c>
      <c r="X46" s="23" t="s">
        <v>47</v>
      </c>
    </row>
    <row r="47" spans="1:24" x14ac:dyDescent="0.25">
      <c r="A47" s="23" t="s">
        <v>41</v>
      </c>
      <c r="B47" s="22">
        <v>15013250133</v>
      </c>
      <c r="C47" s="22" t="s">
        <v>44</v>
      </c>
      <c r="D47" s="40">
        <v>50</v>
      </c>
      <c r="E47" s="40">
        <v>0</v>
      </c>
      <c r="F47" s="40">
        <v>0</v>
      </c>
      <c r="G47" s="41">
        <f>D47+E47-F47</f>
        <v>50</v>
      </c>
      <c r="H47" s="8">
        <v>57</v>
      </c>
      <c r="I47" s="38">
        <f>G47/H47*100</f>
        <v>87.719298245614027</v>
      </c>
      <c r="J47" s="49">
        <v>61.64</v>
      </c>
      <c r="K47" s="42">
        <v>70</v>
      </c>
      <c r="L47" s="42">
        <v>0</v>
      </c>
      <c r="M47" s="42">
        <v>0</v>
      </c>
      <c r="N47" s="42">
        <v>0</v>
      </c>
      <c r="O47" s="43">
        <f>K47+L47*0.3+M47-N47</f>
        <v>70</v>
      </c>
      <c r="P47" s="14">
        <v>74</v>
      </c>
      <c r="Q47" s="39">
        <f>O47/P47*100</f>
        <v>94.594594594594597</v>
      </c>
      <c r="R47" s="40">
        <v>20</v>
      </c>
      <c r="S47" s="40">
        <v>0</v>
      </c>
      <c r="T47" s="41">
        <f>R47+S47</f>
        <v>20</v>
      </c>
      <c r="U47" s="38">
        <v>54.5</v>
      </c>
      <c r="V47" s="38">
        <f>T47/U47*100</f>
        <v>36.697247706422019</v>
      </c>
      <c r="W47" s="44">
        <f>I47*0.15+J47*0.65+Q47*0.1+V47*0.1</f>
        <v>66.35307896694377</v>
      </c>
      <c r="X47" s="23" t="s">
        <v>46</v>
      </c>
    </row>
  </sheetData>
  <sortState ref="A3:Y47">
    <sortCondition descending="1" ref="W3:W47"/>
  </sortState>
  <mergeCells count="6">
    <mergeCell ref="R1:V1"/>
    <mergeCell ref="A1:A2"/>
    <mergeCell ref="B1:B2"/>
    <mergeCell ref="C1:C2"/>
    <mergeCell ref="D1:I1"/>
    <mergeCell ref="K1:Q1"/>
  </mergeCells>
  <phoneticPr fontId="2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Z45"/>
    </sheetView>
  </sheetViews>
  <sheetFormatPr defaultColWidth="9" defaultRowHeight="14" x14ac:dyDescent="0.2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专科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个人用户</cp:lastModifiedBy>
  <dcterms:created xsi:type="dcterms:W3CDTF">2015-08-25T14:15:00Z</dcterms:created>
  <dcterms:modified xsi:type="dcterms:W3CDTF">2019-04-11T06:33:33Z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